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27825" windowHeight="143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'List1'!$A$1:$H$380</definedName>
  </definedNames>
  <calcPr fullCalcOnLoad="1"/>
</workbook>
</file>

<file path=xl/sharedStrings.xml><?xml version="1.0" encoding="utf-8"?>
<sst xmlns="http://schemas.openxmlformats.org/spreadsheetml/2006/main" count="644" uniqueCount="295">
  <si>
    <t>Príjmy:</t>
  </si>
  <si>
    <t>Príjmy so ŠR</t>
  </si>
  <si>
    <t>Daňové príjmy</t>
  </si>
  <si>
    <t>Daňové príjmy spolu:</t>
  </si>
  <si>
    <t>transfér hmotná núdza strava-312 001</t>
  </si>
  <si>
    <t>daň z pozemkov- 121 001</t>
  </si>
  <si>
    <t>daň zo stavieb- 121 002</t>
  </si>
  <si>
    <t>daň za psa- 133 001</t>
  </si>
  <si>
    <t>daň za umiestnenie jadrov.zariad. - 133 014</t>
  </si>
  <si>
    <t>daň za užívanie verej.priestranstva-133 012</t>
  </si>
  <si>
    <t>daň za komunálny odpad- 133 013</t>
  </si>
  <si>
    <t>Nedaňové príjmy:</t>
  </si>
  <si>
    <t>prenájom obecných budov - 212 003</t>
  </si>
  <si>
    <t>vodné - 223 001</t>
  </si>
  <si>
    <t>Nedaňové príjmy spolu:</t>
  </si>
  <si>
    <t>Celkové príjmy:</t>
  </si>
  <si>
    <t xml:space="preserve"> </t>
  </si>
  <si>
    <t>01 13 1 41 637 005 - špeciálne práce</t>
  </si>
  <si>
    <t>01 14 1 41 637 012 Poplatky banke</t>
  </si>
  <si>
    <t>02 21 1 41 637 004 Všeob.služby -propagácia</t>
  </si>
  <si>
    <t>02 22 1 41 633 016 reprezentačné</t>
  </si>
  <si>
    <t>02 23 1 41 635 009 - štand.údržba softvéru</t>
  </si>
  <si>
    <t>02 23 1 41 637 027 -odm. mimo prac.pomeru</t>
  </si>
  <si>
    <t>02 24 1 41 633 006 všeob.materiál</t>
  </si>
  <si>
    <t>01 41 1 41 632 001 energie</t>
  </si>
  <si>
    <t>04 41 1 41 633 006 materiál</t>
  </si>
  <si>
    <t>04 42 1 41 632 002 stočné</t>
  </si>
  <si>
    <t>04 42 1 41 635 006 štand.údržba budov</t>
  </si>
  <si>
    <t>05 52 1 41 632 001 energie</t>
  </si>
  <si>
    <t>05 52 1 41 632 001 stočné</t>
  </si>
  <si>
    <t>05 52 1 41 633 006 materiál</t>
  </si>
  <si>
    <t>05 52 1 41 633 007 špeciálny materiál</t>
  </si>
  <si>
    <t>06 61 1 41 637 004 všeobecné služby</t>
  </si>
  <si>
    <t>08 82 1 41 637 027 odm.mo prac.pomeru</t>
  </si>
  <si>
    <t>08 83 1 41 637 004 - všeobec.služby</t>
  </si>
  <si>
    <t>08 83 1 41 637 027 odmey mimo prac.pomeru</t>
  </si>
  <si>
    <t>10 10 01 1 41 611 mzdy</t>
  </si>
  <si>
    <t>10 10 01 1 41 612 osobný príp1atok</t>
  </si>
  <si>
    <t>10 10 01 1 41 625 001 nemoc.poistenie</t>
  </si>
  <si>
    <t>10 10 01 1 41 625 002 starobné poistenie</t>
  </si>
  <si>
    <t>10 10 01 1 41 625 003 úrazové poistenie</t>
  </si>
  <si>
    <t>10 10 01 1 41 625 004 invalidné poistenie</t>
  </si>
  <si>
    <t>10 10 01 1 41 625 005 poistenie v nezamest.</t>
  </si>
  <si>
    <t>10 10 01 1 41 625 007 poist.do rezerv.fondu</t>
  </si>
  <si>
    <t>10 10 01 1 41 631 001 cestovné  náhrady</t>
  </si>
  <si>
    <t>10 10 01 1 41 632 002 stočné</t>
  </si>
  <si>
    <t>12 12 01 1 41 632 001 enegrie</t>
  </si>
  <si>
    <t>12 12 01 1 41 633 006 materiál</t>
  </si>
  <si>
    <t>12 12 01 1 41 633 006</t>
  </si>
  <si>
    <t>12 12 03 1 41 632 002 vodné</t>
  </si>
  <si>
    <t>13 13 01 1 41 611 mzdy</t>
  </si>
  <si>
    <t>13 13 01 1 41 612 príplatok osobný</t>
  </si>
  <si>
    <t>13 13 01 1 41 614 odmeny</t>
  </si>
  <si>
    <t>13 13 01 1 41 621 všeobecná zdrav.poist.</t>
  </si>
  <si>
    <t>13 13 01 1 41 623 ostatná zdrav,poisťovňa</t>
  </si>
  <si>
    <t>13 13 01 1 41 625 001 nemoc.poistenie</t>
  </si>
  <si>
    <t>13 13 01 1 41 625 002 starobné poistenie</t>
  </si>
  <si>
    <t>13 13 01 1 41 625 003 úrazové poistenie</t>
  </si>
  <si>
    <t>13 13 01 1 41 625 004 invalidné poistenie</t>
  </si>
  <si>
    <t>13 13 01 1 41 625 005 poistenie v nezamest.</t>
  </si>
  <si>
    <t>13 13 01 1 41 632 003 pošt. a telekom.služby</t>
  </si>
  <si>
    <t>13 13 01 1 41 633 006 materiál</t>
  </si>
  <si>
    <t>13 13 01 1 41 633 009 knihy,noviny, ZZ</t>
  </si>
  <si>
    <t>13 13 01 1 41 637 004 všeobecné služby</t>
  </si>
  <si>
    <t>13 13 01 1 41 637 014 stravovanie</t>
  </si>
  <si>
    <t>13 13 01 1 41 637 016 prídel do soc.fondu</t>
  </si>
  <si>
    <t>10 10 01 1 41 621 zdrav.poistenie</t>
  </si>
  <si>
    <t>13 13 01 1 41 637 027 odm.mimo prac.p.</t>
  </si>
  <si>
    <t>04 42 1 41 632 001 energie</t>
  </si>
  <si>
    <t>Rozpočtová klasifikácia</t>
  </si>
  <si>
    <t>02 24 1 41 635044 štand.údržba MR</t>
  </si>
  <si>
    <t>daň za výh.hracie automaty- 133 003</t>
  </si>
  <si>
    <t>10 10 01 1 41 637 027 odmeny mimo prac.</t>
  </si>
  <si>
    <t>Spolu zo ŠR</t>
  </si>
  <si>
    <t xml:space="preserve">  </t>
  </si>
  <si>
    <t>04 43 1 41 631 001 enegrie</t>
  </si>
  <si>
    <t>05 52 1 41 635 004 štand,údržba prevádz.strojov,prístrojov</t>
  </si>
  <si>
    <t>07 71 1 41 637 004 zimná údržba ciest s chodníkov</t>
  </si>
  <si>
    <t>08 81 1 41 632 001 energie</t>
  </si>
  <si>
    <t>08 81 1 41 642 006 bežné transféry ŠK</t>
  </si>
  <si>
    <t>10 10 01 1 41 633 006 všeob.materiál</t>
  </si>
  <si>
    <t>10 10 01 1 41 635 005 bežná údržba KD</t>
  </si>
  <si>
    <t>12 12 03 1 41 635 005 bežná údržba</t>
  </si>
  <si>
    <t>04 43 1 41 633 006  materiál</t>
  </si>
  <si>
    <t>prenájom obec.pozemkov -212 002</t>
  </si>
  <si>
    <t>Bežné výdavky</t>
  </si>
  <si>
    <t>01 11 1 41 625 002 star.poistenie</t>
  </si>
  <si>
    <t>01 11 1 41 625 003 - úrazové poistenie</t>
  </si>
  <si>
    <t>01 11 1 41 625 004 invalidné poistenie</t>
  </si>
  <si>
    <t>01 11 1 41 625 007  poistné do rezervného fondu</t>
  </si>
  <si>
    <t>01 12 1 41 611  mzda</t>
  </si>
  <si>
    <t>01 14 1 41 637 015 poistenie obecného majetku</t>
  </si>
  <si>
    <t>01 15 631 001 cestovné náhrady</t>
  </si>
  <si>
    <t>01 15 633 006 materiál</t>
  </si>
  <si>
    <t>01 15 635 005 štand. údržba  služ.auta</t>
  </si>
  <si>
    <t>1 Spolu (1.11-1.15):</t>
  </si>
  <si>
    <t>02 23 1 41 637 004 všeobecné služby</t>
  </si>
  <si>
    <t>02 25 1 41 642 001 bežné transf.obč. združ.</t>
  </si>
  <si>
    <t>02 25 1 41 642 006 bežné transf.na členské pr.</t>
  </si>
  <si>
    <t>2.Spolu (02.21-02.25):</t>
  </si>
  <si>
    <t>Prostriedky zo ŠR</t>
  </si>
  <si>
    <t>Prostriedky obce</t>
  </si>
  <si>
    <t>prostriedky zo ŠR</t>
  </si>
  <si>
    <t>prostriedky obce</t>
  </si>
  <si>
    <t>3.Spolu (03.31-03.34):</t>
  </si>
  <si>
    <t>04 44 1 41 632 001 energie</t>
  </si>
  <si>
    <t xml:space="preserve"> 04 44 1 41 632 002 stočné</t>
  </si>
  <si>
    <t xml:space="preserve"> 04 44 1 41 633 006 materiál</t>
  </si>
  <si>
    <t xml:space="preserve"> 04 44 1 41 635 004 bežná údržba</t>
  </si>
  <si>
    <t xml:space="preserve"> 04 45 1 41 633 006 materiál všeobecný</t>
  </si>
  <si>
    <t xml:space="preserve"> 04 45 1 41 633 010 prac.odevy,pomôcky</t>
  </si>
  <si>
    <t xml:space="preserve"> 04 45 1 41 637 015 poistné</t>
  </si>
  <si>
    <t xml:space="preserve"> 04 45 1 41 637 027 odmeny mimo prac.</t>
  </si>
  <si>
    <t xml:space="preserve">04 46 1 41 632 001-enegrie </t>
  </si>
  <si>
    <t>4.Spolu (04.41-04.46):</t>
  </si>
  <si>
    <t>05 51 637 004 všeob.služby</t>
  </si>
  <si>
    <t>05 52 1 41 637 005 špec.služby</t>
  </si>
  <si>
    <t>5.Spolu (05.51-05.52):</t>
  </si>
  <si>
    <t>6.Spolu (06.61-06.63):</t>
  </si>
  <si>
    <t>8.Spolu (08.01-08.04)</t>
  </si>
  <si>
    <t xml:space="preserve"> Prostriedky zo ŠR-prenesený výkon  št.správy</t>
  </si>
  <si>
    <t>Prostriedky obce -originálne komp.</t>
  </si>
  <si>
    <t xml:space="preserve"> Prostriedky obce</t>
  </si>
  <si>
    <t>9.Spolu (09.91-09.94):</t>
  </si>
  <si>
    <t>10 10 01 1 41 632 001 energie</t>
  </si>
  <si>
    <t>10.10.02.1.41.633.009 knihy</t>
  </si>
  <si>
    <t>10.10.03.1.41.642 006 príspevok</t>
  </si>
  <si>
    <t>10.10.04.1.41.637 004 kultúrna komisia</t>
  </si>
  <si>
    <t>10.10.04.1.41.637 005 športová komisia</t>
  </si>
  <si>
    <t>10.Spolu (10.01-10.04)</t>
  </si>
  <si>
    <t xml:space="preserve">   </t>
  </si>
  <si>
    <t>12 12  03 1 41 633 006 materiál</t>
  </si>
  <si>
    <t>12.Spolu (12.01-12.03)</t>
  </si>
  <si>
    <t>13 13 01 1 41 625 007 poist.do rezerv. fondu</t>
  </si>
  <si>
    <t>13 13 01 1 41 627  dolpn.dôchodk.sporenie</t>
  </si>
  <si>
    <t xml:space="preserve">13 13 01 1 41 632 001 - energie </t>
  </si>
  <si>
    <t xml:space="preserve">13 13 01 1 41 637 001 vzdelávanie zamestnancov </t>
  </si>
  <si>
    <t xml:space="preserve">13 13 02 - Dlhová  služba  </t>
  </si>
  <si>
    <t>13 13 03 1 41 splátka dlhodobého úveru</t>
  </si>
  <si>
    <t>13.Spolu</t>
  </si>
  <si>
    <t xml:space="preserve">Kapitálové výdavky: </t>
  </si>
  <si>
    <t>12 12 04 717  001 Kanalizácia obce</t>
  </si>
  <si>
    <t>Celkové výdavky spolu (BV+KV+FO)</t>
  </si>
  <si>
    <t>04 41 1 41 635 005 -bežná údržba</t>
  </si>
  <si>
    <t>04 45 1 41 632 - odvody</t>
  </si>
  <si>
    <t>Rozpočet na rok 2016</t>
  </si>
  <si>
    <t>Rozpočet na rok 2015</t>
  </si>
  <si>
    <t xml:space="preserve">Rozpočet na rok 2015 </t>
  </si>
  <si>
    <t>13 13 01 1 41 635 006 rutinná úržba</t>
  </si>
  <si>
    <t>Plnenie k 31.12.2014</t>
  </si>
  <si>
    <t>Rozpočet na rok 2017</t>
  </si>
  <si>
    <t xml:space="preserve">Rozpočet na rok 2016 </t>
  </si>
  <si>
    <t>Plnenie k  31.12.2014</t>
  </si>
  <si>
    <t>Návrh rozpočtu obce Šúrovce 2015- 2017</t>
  </si>
  <si>
    <t>transfér na školstvo - 312 012</t>
  </si>
  <si>
    <t>transfér na matriku - 312 012</t>
  </si>
  <si>
    <t>transfér na  aktivačnú činnosť-312 012</t>
  </si>
  <si>
    <t>transfér na život.prostredie- 312 012</t>
  </si>
  <si>
    <t>transfér na register obyvateľov-312 012</t>
  </si>
  <si>
    <t>transfér na voľby -312-001</t>
  </si>
  <si>
    <t>Pokuty</t>
  </si>
  <si>
    <t>Recyklačný fond</t>
  </si>
  <si>
    <t>03 31 1 41 637 004 - všeob.služby</t>
  </si>
  <si>
    <t>03 32 1 41 637 004 plán odpad.hospodárstva</t>
  </si>
  <si>
    <t>03 32 1 41 637 005 UPO</t>
  </si>
  <si>
    <t>Rozpočet na rok 2014</t>
  </si>
  <si>
    <t>10 10 01 1 41 637 004 všeobecné služby</t>
  </si>
  <si>
    <t>poplatok za miestny rozhlas  - 223 001 1</t>
  </si>
  <si>
    <t>správne poplatky 221 004</t>
  </si>
  <si>
    <t xml:space="preserve"> prenájom obecných bytov  - 212 004</t>
  </si>
  <si>
    <t>prenájom KD - 212 003 1</t>
  </si>
  <si>
    <t>poplatok cintorínsky a DS - 223 001 2</t>
  </si>
  <si>
    <t>prenájom zdravotné stredisko - 223 001 3</t>
  </si>
  <si>
    <t>lotérie - 292 008</t>
  </si>
  <si>
    <t>01 11  1 41 621 zdrav.poistenie</t>
  </si>
  <si>
    <t>01 11 1 41 637 026  odmena poslancom</t>
  </si>
  <si>
    <t>04 43 1 41 642 001  príspevok na činnosť</t>
  </si>
  <si>
    <t>08 82 1 41 637 004  všeobec.služby</t>
  </si>
  <si>
    <t>Plnenie k 31.12.2012</t>
  </si>
  <si>
    <t>Plnenie k 31.12.2013</t>
  </si>
  <si>
    <t>Program 01. Plánovanie,manažment a kontrola</t>
  </si>
  <si>
    <t>Podprogram 01 11 - Zasadnutia poslancov OcZ</t>
  </si>
  <si>
    <t>Podprogram 01 12  - Kontrolna činnosť</t>
  </si>
  <si>
    <t>01 12 1 41 631 001 -cestovné náhrady</t>
  </si>
  <si>
    <t>01 12 1 41 620 odvody</t>
  </si>
  <si>
    <t>Podprogram 01 13 Audit</t>
  </si>
  <si>
    <t>Podprogram 01. 14 . Finančná a rozpočtová politika</t>
  </si>
  <si>
    <t>Podprogram  01.15 Údržba a prevádzka služ.auta</t>
  </si>
  <si>
    <t>Program 2. Propagácia a marketing</t>
  </si>
  <si>
    <t>Podprogram 02. 21 - Propagácia obce</t>
  </si>
  <si>
    <t>Podprogram 02. 22 - Reprezentačné</t>
  </si>
  <si>
    <t>Podprogram 02. 23 - Internetové a počítačové služby</t>
  </si>
  <si>
    <t>Podprogram02.24 - Miestny rozhlas</t>
  </si>
  <si>
    <t>Podprogram 02.25. Členstvá v združení</t>
  </si>
  <si>
    <t>04 41 1 41 633 027 odmeny mimo prac.pomeru</t>
  </si>
  <si>
    <t>04 42 1 41 633 006 materiál</t>
  </si>
  <si>
    <t>08 84 1 41 637 027 - odmeny mimo prac.pomeru</t>
  </si>
  <si>
    <t>12 12 01 1 41 635 005  bežná údržba</t>
  </si>
  <si>
    <t xml:space="preserve">12 12 01 1 41 637 027 odmeny mimo prac.pomeru  </t>
  </si>
  <si>
    <t>Program 13 -  Administratíva</t>
  </si>
  <si>
    <t>Podprogram 13.13.01. Správa obce</t>
  </si>
  <si>
    <t>Podprogram 12.12.03 Obecný vodovod</t>
  </si>
  <si>
    <t>Podprogram 12.12.02 - Verejná zeleň</t>
  </si>
  <si>
    <t xml:space="preserve">Podprogram 12.12.01. Verejné osvetlenie </t>
  </si>
  <si>
    <t>Program 12.Prostredie pre život</t>
  </si>
  <si>
    <t>Program 11. Sociálne služby</t>
  </si>
  <si>
    <t>Podprogram11.11.01- Opatrovateľská služba</t>
  </si>
  <si>
    <t>Podprogram11.11.03 - podujatia pre dôchodcov</t>
  </si>
  <si>
    <t xml:space="preserve">Podprogram 11.11.02 Klub dôchodcov </t>
  </si>
  <si>
    <t xml:space="preserve">Podprogram11.11.04. - Dôchodci jubilanti </t>
  </si>
  <si>
    <t>Podprogram11.11.04.-Obecná dávka soc.pomoci</t>
  </si>
  <si>
    <t>Program 10. Kultúra</t>
  </si>
  <si>
    <t>Podprogram 10 10 01 Kultúrny dom</t>
  </si>
  <si>
    <t>Podprogram 10.10.02 Knižnica</t>
  </si>
  <si>
    <t>Podprogram 10.10.03 Dychová hudba Šurovanka</t>
  </si>
  <si>
    <t>Podprogram10.10.04 Kultúrne a športové podujatia</t>
  </si>
  <si>
    <t>Program 9. Vzdelávanie</t>
  </si>
  <si>
    <t>Podprogram 09.91. Základná škola</t>
  </si>
  <si>
    <t>Podprogram 09.92. Školská jedáleň</t>
  </si>
  <si>
    <t>Podprogram09. 93. Materská škola</t>
  </si>
  <si>
    <t>Podprogram 09. 94 ÚPSVR - dávky v HN</t>
  </si>
  <si>
    <t>Program 8. Šport</t>
  </si>
  <si>
    <t>Podprogram 08 81 Športový klub HORSES</t>
  </si>
  <si>
    <t>Podprogram 08. 82. -Šachový oddiel</t>
  </si>
  <si>
    <t>Podprogram 08.83.- Futbalový klub detí</t>
  </si>
  <si>
    <t>Podprogram 08.84.- Multifunkčné ihrisko</t>
  </si>
  <si>
    <t>Program 7. Komunikácie a verejné priestranstvá</t>
  </si>
  <si>
    <t>Program 6. Odpadové hospodárstvo</t>
  </si>
  <si>
    <t>Podprogram 06.61 Odvoz a likvidácia odpadu</t>
  </si>
  <si>
    <t>Podprogram 06. 62.  Likvidácia divokých skládok</t>
  </si>
  <si>
    <t xml:space="preserve">Podprogram 06 63 - Separovaný zber </t>
  </si>
  <si>
    <t>06 63 1 41 637 004 všeob. služby-Varov Šúr</t>
  </si>
  <si>
    <t>06 63 1 41 637 005 špeciálne služby</t>
  </si>
  <si>
    <t>06 62 1 41 637 004 všeobecné služby</t>
  </si>
  <si>
    <t>Program 5. Bezpečnosť</t>
  </si>
  <si>
    <t>Podprogram 05 51 BOZP</t>
  </si>
  <si>
    <t>Podprogram 05 52 Ochrana pred požiarmi</t>
  </si>
  <si>
    <t>Program 4. Služby občanom</t>
  </si>
  <si>
    <t>Podprogram 04. 41. Cintorínske služby</t>
  </si>
  <si>
    <t>Podprogram 04.42. -Zdravotníctvo</t>
  </si>
  <si>
    <t>Podprogram 04.44. Obecná bytovka</t>
  </si>
  <si>
    <t>Podprogram  04 45  . - Aktivačné práce</t>
  </si>
  <si>
    <t>Podprogram 4.46. Budova Varov Šúr MŠ</t>
  </si>
  <si>
    <t>Program  3. Externé služby</t>
  </si>
  <si>
    <t>Podprogram 03 31 - Právne služby</t>
  </si>
  <si>
    <t>Podprogram 03 32 Verejné obst.plán odpad.hospod.</t>
  </si>
  <si>
    <t>Podprogram  03 33 Voľby, referendá</t>
  </si>
  <si>
    <t>Podprogram 03 34 Matrika, ROGOB</t>
  </si>
  <si>
    <t>Prebytok rozpočtu:</t>
  </si>
  <si>
    <t>FO: nevyčerpané prostriedkyZŠ -  zdroj 131E</t>
  </si>
  <si>
    <t xml:space="preserve">13 13 01 1 41 642 012 odstupné </t>
  </si>
  <si>
    <t>13 13 01 1 41 642 015  nemocenské dávky</t>
  </si>
  <si>
    <t>Podprogram 04 43 Materské centrum- O.Z.Mladých</t>
  </si>
  <si>
    <t>Príjmy  spolu:</t>
  </si>
  <si>
    <t>Výdavky spolu:</t>
  </si>
  <si>
    <t>transfér na vojnové hroby- 312 012</t>
  </si>
  <si>
    <t>transfér na cestnu dopravu-312 012</t>
  </si>
  <si>
    <t>transfér na infraštruktúru-312 012</t>
  </si>
  <si>
    <t>transfér na individ.potreby-312 012</t>
  </si>
  <si>
    <t>výnos dane poukázaný miest.samospráve- 111 003</t>
  </si>
  <si>
    <t>úroky -242</t>
  </si>
  <si>
    <t>ostatné nešpec.príjmy -223 001 6</t>
  </si>
  <si>
    <t>PO: prevod z rezervného fondu- 454</t>
  </si>
  <si>
    <t>Kapitálové príjmy z predaja pozemkov- 233 001</t>
  </si>
  <si>
    <t>Štatist,klasifikácia  08 2 0  - spolu:</t>
  </si>
  <si>
    <t>Štatis.klasifikácia 09 1 1 - spolu:</t>
  </si>
  <si>
    <t xml:space="preserve"> Štatis.klasifikácia  01 6 0 - spolu: </t>
  </si>
  <si>
    <t>Štatis..klasifikácia  01 1 2 - spolu:</t>
  </si>
  <si>
    <t>Štatis.klasifikácia - 05.1. 0 - spolu:</t>
  </si>
  <si>
    <t>Štatis.klasifikácia 01. 6 .0 - spolu:</t>
  </si>
  <si>
    <t>Štatis.klasifikácia 01. 6. 0 - spolu:</t>
  </si>
  <si>
    <t>Štatist.klasifikácia. 06. 3. 0 - spolu:</t>
  </si>
  <si>
    <t>Štatis.klasifikácia 06. 2. 0 - spolu:</t>
  </si>
  <si>
    <t>Štatis.klasifikácia 06 .4 .0 - spolu:</t>
  </si>
  <si>
    <t xml:space="preserve"> Štatist.klasifikácia 10. 2. 0 -  spolu:</t>
  </si>
  <si>
    <t>Štatist,klasifikácia  08. 2 .0  - spolu:</t>
  </si>
  <si>
    <t>Štatist,klasifikácia  08. 2. 0  - spolu:</t>
  </si>
  <si>
    <t>Štatist,klasifikácia  08 .2. 0  - spolu:</t>
  </si>
  <si>
    <t>Štatis.klasifikácia 09. 1. 1 - spolu:</t>
  </si>
  <si>
    <t>Štatis.klasifikácia 09 .1. 2 - spolu:</t>
  </si>
  <si>
    <t>Štatis.klasifikácia 08 .1.  - spolu:</t>
  </si>
  <si>
    <t>Štatis.klasifikácia 08. 1.  - spolu:</t>
  </si>
  <si>
    <t>Štatis.klasifikácia  08 .1  - spolu:</t>
  </si>
  <si>
    <t>Štatis.klasifikácia 08. 1  - spolu:</t>
  </si>
  <si>
    <t>Štatis.klasifikácia  04. 1 .1 - spolu:</t>
  </si>
  <si>
    <t>Štatis.klasifikácia 03 .2 .0 - spolu:</t>
  </si>
  <si>
    <t xml:space="preserve"> Štatis.klasifikácia  01 .6. 0 - spolu: </t>
  </si>
  <si>
    <t xml:space="preserve"> Štatis.klasifikácia  01. 6 .0 - spolu: </t>
  </si>
  <si>
    <t>Štatis.klasifikácia 06 .2 .0 - spolu:</t>
  </si>
  <si>
    <t xml:space="preserve"> Štatis.klasifikácia  01. 6. 0 - spolu: </t>
  </si>
  <si>
    <t>Štatis.klasifikácia 07 .6 .0 -spolu:</t>
  </si>
  <si>
    <t xml:space="preserve"> Štatis.klasifikácia 04 .1 .1 - spolu:</t>
  </si>
  <si>
    <t>Rozpočet obce Šúrovce bol poslancami Obecného zastupiteľstva v Šúrovciach schválený dňa 18.05.2015 uznesením č. 34/2015</t>
  </si>
  <si>
    <t>Ing. Žaneta Gogolová, starostka obce</t>
  </si>
  <si>
    <t>Návrh rozpočtu zverejnený  dňa: 01.05.2015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</si>
</sst>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</numFmts>
  <fonts count="4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5" fillId="10" borderId="0" xfId="0" applyFont="1" applyFill="1" applyAlignment="1">
      <alignment/>
    </xf>
    <xf numFmtId="0" fontId="5" fillId="10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2" borderId="15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10" borderId="14" xfId="0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5" fillId="32" borderId="16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32" borderId="2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3" borderId="25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0" fillId="32" borderId="2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5" fillId="10" borderId="31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5" fillId="35" borderId="16" xfId="0" applyFont="1" applyFill="1" applyBorder="1" applyAlignment="1">
      <alignment/>
    </xf>
    <xf numFmtId="3" fontId="5" fillId="35" borderId="2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5" fillId="0" borderId="24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Border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24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0" fontId="5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35" borderId="1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3" fontId="0" fillId="0" borderId="40" xfId="0" applyNumberFormat="1" applyBorder="1" applyAlignment="1">
      <alignment/>
    </xf>
    <xf numFmtId="16" fontId="2" fillId="0" borderId="12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5" fillId="35" borderId="25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5" fillId="32" borderId="34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5" fillId="36" borderId="3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3" xfId="0" applyNumberForma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6" fillId="0" borderId="38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8" xfId="0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/>
    </xf>
    <xf numFmtId="0" fontId="0" fillId="0" borderId="38" xfId="0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0" borderId="44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0" fillId="0" borderId="46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/>
    </xf>
    <xf numFmtId="16" fontId="2" fillId="0" borderId="45" xfId="0" applyNumberFormat="1" applyFont="1" applyFill="1" applyBorder="1" applyAlignment="1">
      <alignment horizontal="left"/>
    </xf>
    <xf numFmtId="0" fontId="2" fillId="0" borderId="45" xfId="0" applyFont="1" applyBorder="1" applyAlignment="1">
      <alignment/>
    </xf>
    <xf numFmtId="14" fontId="5" fillId="0" borderId="45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/>
    </xf>
    <xf numFmtId="3" fontId="2" fillId="0" borderId="54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5" fillId="37" borderId="14" xfId="0" applyFont="1" applyFill="1" applyBorder="1" applyAlignment="1">
      <alignment/>
    </xf>
    <xf numFmtId="3" fontId="5" fillId="37" borderId="14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0" fontId="5" fillId="38" borderId="33" xfId="0" applyFont="1" applyFill="1" applyBorder="1" applyAlignment="1">
      <alignment/>
    </xf>
    <xf numFmtId="3" fontId="5" fillId="38" borderId="34" xfId="0" applyNumberFormat="1" applyFont="1" applyFill="1" applyBorder="1" applyAlignment="1">
      <alignment/>
    </xf>
    <xf numFmtId="0" fontId="5" fillId="3" borderId="33" xfId="0" applyFont="1" applyFill="1" applyBorder="1" applyAlignment="1">
      <alignment/>
    </xf>
    <xf numFmtId="3" fontId="0" fillId="3" borderId="34" xfId="0" applyNumberFormat="1" applyFill="1" applyBorder="1" applyAlignment="1">
      <alignment/>
    </xf>
    <xf numFmtId="0" fontId="5" fillId="3" borderId="49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zoomScaleSheetLayoutView="100" zoomScalePageLayoutView="0" workbookViewId="0" topLeftCell="A26">
      <selection activeCell="E61" sqref="E61"/>
    </sheetView>
  </sheetViews>
  <sheetFormatPr defaultColWidth="9.140625" defaultRowHeight="12.75"/>
  <cols>
    <col min="1" max="1" width="48.8515625" style="1" customWidth="1"/>
    <col min="2" max="2" width="15.57421875" style="2" customWidth="1"/>
    <col min="3" max="3" width="18.28125" style="1" customWidth="1"/>
    <col min="4" max="4" width="15.421875" style="2" customWidth="1"/>
    <col min="5" max="5" width="16.57421875" style="2" customWidth="1"/>
    <col min="6" max="7" width="15.28125" style="2" customWidth="1"/>
    <col min="8" max="8" width="15.140625" style="2" customWidth="1"/>
  </cols>
  <sheetData>
    <row r="1" spans="1:8" ht="13.5" thickBot="1">
      <c r="A1" s="31" t="s">
        <v>153</v>
      </c>
      <c r="B1" s="32"/>
      <c r="C1" s="31"/>
      <c r="D1" s="32"/>
      <c r="E1" s="32"/>
      <c r="F1" s="32"/>
      <c r="G1" s="32"/>
      <c r="H1" s="32"/>
    </row>
    <row r="2" spans="1:8" s="3" customFormat="1" ht="26.25" customHeight="1" thickBot="1">
      <c r="A2" s="15" t="s">
        <v>69</v>
      </c>
      <c r="B2" s="35" t="s">
        <v>178</v>
      </c>
      <c r="C2" s="176" t="s">
        <v>179</v>
      </c>
      <c r="D2" s="35" t="s">
        <v>165</v>
      </c>
      <c r="E2" s="35" t="s">
        <v>149</v>
      </c>
      <c r="F2" s="35" t="s">
        <v>146</v>
      </c>
      <c r="G2" s="35" t="s">
        <v>145</v>
      </c>
      <c r="H2" s="36" t="s">
        <v>150</v>
      </c>
    </row>
    <row r="3" spans="1:8" ht="13.5" thickBot="1">
      <c r="A3" s="14" t="s">
        <v>0</v>
      </c>
      <c r="B3" s="14"/>
      <c r="C3" s="14"/>
      <c r="D3" s="14"/>
      <c r="E3" s="14"/>
      <c r="F3" s="14"/>
      <c r="G3" s="14"/>
      <c r="H3" s="14"/>
    </row>
    <row r="4" spans="1:8" ht="12.75">
      <c r="A4" s="6" t="s">
        <v>1</v>
      </c>
      <c r="B4" s="11"/>
      <c r="C4" s="177"/>
      <c r="D4" s="11"/>
      <c r="E4" s="11"/>
      <c r="F4" s="11"/>
      <c r="G4" s="11"/>
      <c r="H4" s="160"/>
    </row>
    <row r="5" spans="1:8" ht="12.75">
      <c r="A5" s="7" t="s">
        <v>159</v>
      </c>
      <c r="B5" s="38">
        <v>2657</v>
      </c>
      <c r="C5" s="178">
        <v>2240</v>
      </c>
      <c r="D5" s="38">
        <v>4000</v>
      </c>
      <c r="E5" s="38">
        <v>4087.5</v>
      </c>
      <c r="F5" s="38">
        <v>1000</v>
      </c>
      <c r="G5" s="38">
        <v>2000</v>
      </c>
      <c r="H5" s="38">
        <v>2000</v>
      </c>
    </row>
    <row r="6" spans="1:8" ht="12.75">
      <c r="A6" s="8" t="s">
        <v>154</v>
      </c>
      <c r="B6" s="2">
        <v>284408</v>
      </c>
      <c r="C6" s="179">
        <v>301264</v>
      </c>
      <c r="D6" s="2">
        <v>295000</v>
      </c>
      <c r="E6" s="2">
        <v>342510</v>
      </c>
      <c r="F6" s="2">
        <v>345000</v>
      </c>
      <c r="G6" s="39">
        <v>350000</v>
      </c>
      <c r="H6" s="39">
        <v>350000</v>
      </c>
    </row>
    <row r="7" spans="1:8" ht="12.75">
      <c r="A7" s="8" t="s">
        <v>155</v>
      </c>
      <c r="B7" s="2">
        <v>2787</v>
      </c>
      <c r="C7" s="179">
        <v>2818</v>
      </c>
      <c r="D7" s="2">
        <v>2784</v>
      </c>
      <c r="E7" s="2">
        <v>2869</v>
      </c>
      <c r="F7" s="2">
        <v>2800</v>
      </c>
      <c r="G7" s="39">
        <v>2800</v>
      </c>
      <c r="H7" s="39">
        <v>2800</v>
      </c>
    </row>
    <row r="8" spans="1:8" ht="12.75">
      <c r="A8" s="8" t="s">
        <v>156</v>
      </c>
      <c r="B8" s="2">
        <v>495</v>
      </c>
      <c r="C8" s="179">
        <v>0</v>
      </c>
      <c r="D8" s="2">
        <v>0</v>
      </c>
      <c r="E8" s="2">
        <v>0</v>
      </c>
      <c r="F8" s="2">
        <v>0</v>
      </c>
      <c r="G8" s="39">
        <v>0</v>
      </c>
      <c r="H8" s="39">
        <v>0</v>
      </c>
    </row>
    <row r="9" spans="1:8" ht="12.75">
      <c r="A9" s="8" t="s">
        <v>157</v>
      </c>
      <c r="B9" s="2">
        <v>2446</v>
      </c>
      <c r="C9" s="179">
        <v>2479</v>
      </c>
      <c r="D9" s="2">
        <v>2000</v>
      </c>
      <c r="E9" s="2">
        <v>2578</v>
      </c>
      <c r="F9" s="2">
        <v>2500</v>
      </c>
      <c r="G9" s="39">
        <v>2500</v>
      </c>
      <c r="H9" s="39">
        <v>2500</v>
      </c>
    </row>
    <row r="10" spans="1:8" ht="12.75">
      <c r="A10" s="8" t="s">
        <v>158</v>
      </c>
      <c r="B10" s="2">
        <v>740</v>
      </c>
      <c r="C10" s="179">
        <v>752</v>
      </c>
      <c r="D10" s="2">
        <v>740</v>
      </c>
      <c r="E10" s="2">
        <v>747</v>
      </c>
      <c r="F10" s="2">
        <v>740</v>
      </c>
      <c r="G10" s="39">
        <v>740</v>
      </c>
      <c r="H10" s="39">
        <v>740</v>
      </c>
    </row>
    <row r="11" spans="1:8" ht="12.75">
      <c r="A11" s="18" t="s">
        <v>4</v>
      </c>
      <c r="B11" s="19">
        <v>836</v>
      </c>
      <c r="C11" s="180">
        <v>777</v>
      </c>
      <c r="D11" s="19">
        <v>800</v>
      </c>
      <c r="E11" s="19">
        <v>1258</v>
      </c>
      <c r="F11" s="19">
        <v>800</v>
      </c>
      <c r="G11" s="40">
        <v>800</v>
      </c>
      <c r="H11" s="40">
        <v>800</v>
      </c>
    </row>
    <row r="12" spans="1:8" ht="12.75">
      <c r="A12" s="18" t="s">
        <v>255</v>
      </c>
      <c r="B12" s="19">
        <v>38</v>
      </c>
      <c r="C12" s="180">
        <v>66</v>
      </c>
      <c r="D12" s="19">
        <v>0</v>
      </c>
      <c r="E12" s="19">
        <v>40.48</v>
      </c>
      <c r="F12" s="19">
        <v>40</v>
      </c>
      <c r="G12" s="40">
        <v>40</v>
      </c>
      <c r="H12" s="40">
        <v>40</v>
      </c>
    </row>
    <row r="13" spans="1:8" ht="12.75">
      <c r="A13" s="18" t="s">
        <v>256</v>
      </c>
      <c r="B13" s="19">
        <v>0</v>
      </c>
      <c r="C13" s="180">
        <v>1926</v>
      </c>
      <c r="D13" s="19">
        <v>0</v>
      </c>
      <c r="E13" s="19">
        <v>0</v>
      </c>
      <c r="F13" s="19">
        <v>0</v>
      </c>
      <c r="G13" s="40">
        <v>0</v>
      </c>
      <c r="H13" s="40">
        <v>0</v>
      </c>
    </row>
    <row r="14" spans="1:8" ht="12.75">
      <c r="A14" s="18" t="s">
        <v>257</v>
      </c>
      <c r="B14" s="19">
        <v>0</v>
      </c>
      <c r="C14" s="180">
        <v>5862</v>
      </c>
      <c r="D14" s="19">
        <v>0</v>
      </c>
      <c r="E14" s="19">
        <v>0</v>
      </c>
      <c r="F14" s="19">
        <v>0</v>
      </c>
      <c r="G14" s="40">
        <v>0</v>
      </c>
      <c r="H14" s="40">
        <v>0</v>
      </c>
    </row>
    <row r="15" spans="1:8" ht="13.5" thickBot="1">
      <c r="A15" s="18" t="s">
        <v>258</v>
      </c>
      <c r="B15" s="54">
        <v>0</v>
      </c>
      <c r="C15" s="180">
        <v>2545</v>
      </c>
      <c r="D15" s="54">
        <v>31345</v>
      </c>
      <c r="E15" s="54">
        <v>0</v>
      </c>
      <c r="F15" s="68">
        <v>0</v>
      </c>
      <c r="G15" s="55">
        <v>0</v>
      </c>
      <c r="H15" s="55">
        <v>0</v>
      </c>
    </row>
    <row r="16" spans="1:8" ht="13.5" thickBot="1">
      <c r="A16" s="37" t="s">
        <v>73</v>
      </c>
      <c r="B16" s="171">
        <f aca="true" t="shared" si="0" ref="B16:H16">SUM(B5:B15)</f>
        <v>294407</v>
      </c>
      <c r="C16" s="171">
        <f t="shared" si="0"/>
        <v>320729</v>
      </c>
      <c r="D16" s="171">
        <f t="shared" si="0"/>
        <v>336669</v>
      </c>
      <c r="E16" s="171">
        <f t="shared" si="0"/>
        <v>354089.98</v>
      </c>
      <c r="F16" s="33">
        <f t="shared" si="0"/>
        <v>352880</v>
      </c>
      <c r="G16" s="33">
        <f t="shared" si="0"/>
        <v>358880</v>
      </c>
      <c r="H16" s="33">
        <f t="shared" si="0"/>
        <v>358880</v>
      </c>
    </row>
    <row r="17" spans="1:8" ht="12.75">
      <c r="A17" s="6" t="s">
        <v>2</v>
      </c>
      <c r="B17" s="11"/>
      <c r="C17" s="177"/>
      <c r="D17" s="11"/>
      <c r="E17" s="11"/>
      <c r="F17" s="11"/>
      <c r="G17" s="11"/>
      <c r="H17" s="37"/>
    </row>
    <row r="18" spans="1:8" ht="12.75">
      <c r="A18" s="8" t="s">
        <v>259</v>
      </c>
      <c r="B18" s="2">
        <v>414105</v>
      </c>
      <c r="C18" s="179">
        <v>441990</v>
      </c>
      <c r="D18" s="2">
        <v>420000</v>
      </c>
      <c r="E18" s="2">
        <v>479700</v>
      </c>
      <c r="F18" s="2">
        <v>490000</v>
      </c>
      <c r="G18" s="56">
        <v>500000</v>
      </c>
      <c r="H18" s="39">
        <v>500000</v>
      </c>
    </row>
    <row r="19" spans="1:8" ht="12.75">
      <c r="A19" s="8" t="s">
        <v>5</v>
      </c>
      <c r="B19" s="2">
        <v>49756</v>
      </c>
      <c r="C19" s="179">
        <v>49102</v>
      </c>
      <c r="D19" s="2">
        <v>50128</v>
      </c>
      <c r="E19" s="2">
        <v>54258</v>
      </c>
      <c r="F19" s="2">
        <v>50128</v>
      </c>
      <c r="G19" s="2">
        <v>50128</v>
      </c>
      <c r="H19" s="39">
        <v>50128</v>
      </c>
    </row>
    <row r="20" spans="1:8" ht="12.75">
      <c r="A20" s="8" t="s">
        <v>6</v>
      </c>
      <c r="B20" s="2">
        <v>21293</v>
      </c>
      <c r="C20" s="179">
        <v>21294</v>
      </c>
      <c r="D20" s="2">
        <v>23000</v>
      </c>
      <c r="E20" s="2">
        <v>19198</v>
      </c>
      <c r="F20" s="2">
        <v>23000</v>
      </c>
      <c r="G20" s="2">
        <v>23000</v>
      </c>
      <c r="H20" s="39">
        <v>23000</v>
      </c>
    </row>
    <row r="21" spans="1:8" ht="12.75">
      <c r="A21" s="8" t="s">
        <v>7</v>
      </c>
      <c r="B21" s="2">
        <v>1977</v>
      </c>
      <c r="C21" s="179">
        <v>2237</v>
      </c>
      <c r="D21" s="2">
        <v>2000</v>
      </c>
      <c r="E21" s="2">
        <v>2199</v>
      </c>
      <c r="F21" s="2">
        <v>2100</v>
      </c>
      <c r="G21" s="2">
        <v>2100</v>
      </c>
      <c r="H21" s="39">
        <v>2100</v>
      </c>
    </row>
    <row r="22" spans="1:8" ht="12.75">
      <c r="A22" s="8" t="s">
        <v>71</v>
      </c>
      <c r="B22" s="2">
        <v>4500</v>
      </c>
      <c r="C22" s="179">
        <v>6400</v>
      </c>
      <c r="D22" s="2">
        <v>7467</v>
      </c>
      <c r="E22" s="2">
        <v>7500</v>
      </c>
      <c r="F22" s="2">
        <v>0</v>
      </c>
      <c r="G22" s="56">
        <v>0</v>
      </c>
      <c r="H22" s="39">
        <v>0</v>
      </c>
    </row>
    <row r="23" spans="1:8" ht="12.75">
      <c r="A23" s="8" t="s">
        <v>9</v>
      </c>
      <c r="B23" s="2">
        <v>1239</v>
      </c>
      <c r="C23" s="179">
        <v>1266</v>
      </c>
      <c r="D23" s="2">
        <v>1000</v>
      </c>
      <c r="E23" s="2">
        <v>2316</v>
      </c>
      <c r="F23" s="2">
        <v>2200</v>
      </c>
      <c r="G23" s="2">
        <v>2200</v>
      </c>
      <c r="H23" s="39">
        <v>2200</v>
      </c>
    </row>
    <row r="24" spans="1:8" ht="12.75">
      <c r="A24" s="8" t="s">
        <v>8</v>
      </c>
      <c r="B24" s="2">
        <v>11946</v>
      </c>
      <c r="C24" s="179">
        <v>11946</v>
      </c>
      <c r="D24" s="2">
        <v>11946</v>
      </c>
      <c r="E24" s="2">
        <v>11946</v>
      </c>
      <c r="F24" s="2">
        <v>11946</v>
      </c>
      <c r="G24" s="2">
        <v>11946</v>
      </c>
      <c r="H24" s="40">
        <v>11946</v>
      </c>
    </row>
    <row r="25" spans="1:8" ht="13.5" thickBot="1">
      <c r="A25" s="16" t="s">
        <v>10</v>
      </c>
      <c r="B25" s="41">
        <v>40442</v>
      </c>
      <c r="C25" s="213">
        <v>40719</v>
      </c>
      <c r="D25" s="41">
        <v>36000</v>
      </c>
      <c r="E25" s="41">
        <v>45474</v>
      </c>
      <c r="F25" s="42">
        <v>45000</v>
      </c>
      <c r="G25" s="42">
        <v>45000</v>
      </c>
      <c r="H25" s="43">
        <v>45000</v>
      </c>
    </row>
    <row r="26" spans="1:8" ht="13.5" thickBot="1">
      <c r="A26" s="17" t="s">
        <v>3</v>
      </c>
      <c r="B26" s="33">
        <f aca="true" t="shared" si="1" ref="B26:H26">SUM(B18:B25)</f>
        <v>545258</v>
      </c>
      <c r="C26" s="33">
        <f t="shared" si="1"/>
        <v>574954</v>
      </c>
      <c r="D26" s="33">
        <f t="shared" si="1"/>
        <v>551541</v>
      </c>
      <c r="E26" s="33">
        <f t="shared" si="1"/>
        <v>622591</v>
      </c>
      <c r="F26" s="33">
        <f t="shared" si="1"/>
        <v>624374</v>
      </c>
      <c r="G26" s="33">
        <f t="shared" si="1"/>
        <v>634374</v>
      </c>
      <c r="H26" s="33">
        <f t="shared" si="1"/>
        <v>634374</v>
      </c>
    </row>
    <row r="27" spans="1:8" ht="13.5" thickBot="1">
      <c r="A27" s="9"/>
      <c r="B27" s="10"/>
      <c r="C27" s="9"/>
      <c r="D27" s="10"/>
      <c r="E27" s="10"/>
      <c r="F27" s="10"/>
      <c r="G27" s="10"/>
      <c r="H27" s="27"/>
    </row>
    <row r="28" spans="1:8" ht="12.75">
      <c r="A28" s="6" t="s">
        <v>11</v>
      </c>
      <c r="B28" s="11"/>
      <c r="C28" s="177"/>
      <c r="D28" s="11"/>
      <c r="E28" s="11"/>
      <c r="F28" s="11"/>
      <c r="G28" s="11"/>
      <c r="H28" s="37"/>
    </row>
    <row r="29" spans="1:8" ht="12.75">
      <c r="A29" s="161" t="s">
        <v>84</v>
      </c>
      <c r="B29" s="66">
        <v>0</v>
      </c>
      <c r="C29" s="181">
        <v>1068</v>
      </c>
      <c r="D29" s="66">
        <v>1000</v>
      </c>
      <c r="E29" s="66">
        <v>1000</v>
      </c>
      <c r="F29" s="66">
        <v>1000</v>
      </c>
      <c r="G29" s="66">
        <v>1000</v>
      </c>
      <c r="H29" s="162">
        <v>1000</v>
      </c>
    </row>
    <row r="30" spans="1:8" ht="12.75">
      <c r="A30" s="8" t="s">
        <v>12</v>
      </c>
      <c r="B30" s="2">
        <v>716</v>
      </c>
      <c r="C30" s="179">
        <v>1745</v>
      </c>
      <c r="D30" s="2">
        <v>1500</v>
      </c>
      <c r="E30" s="2">
        <v>787</v>
      </c>
      <c r="F30" s="2">
        <v>1000</v>
      </c>
      <c r="G30" s="2">
        <v>1000</v>
      </c>
      <c r="H30" s="39">
        <v>1000</v>
      </c>
    </row>
    <row r="31" spans="1:8" ht="12.75">
      <c r="A31" s="8" t="s">
        <v>170</v>
      </c>
      <c r="B31" s="2">
        <v>4485</v>
      </c>
      <c r="C31" s="179">
        <v>4132</v>
      </c>
      <c r="D31" s="2">
        <v>3000</v>
      </c>
      <c r="E31" s="2">
        <v>3391</v>
      </c>
      <c r="F31" s="2">
        <v>4000</v>
      </c>
      <c r="G31" s="2">
        <v>4000</v>
      </c>
      <c r="H31" s="39">
        <v>4000</v>
      </c>
    </row>
    <row r="32" spans="1:8" ht="12.75">
      <c r="A32" s="8" t="s">
        <v>169</v>
      </c>
      <c r="B32" s="2">
        <v>20562</v>
      </c>
      <c r="C32" s="179">
        <v>26441</v>
      </c>
      <c r="D32" s="2">
        <v>24000</v>
      </c>
      <c r="E32" s="2">
        <v>16032</v>
      </c>
      <c r="F32" s="2">
        <v>21000</v>
      </c>
      <c r="G32" s="2">
        <v>21000</v>
      </c>
      <c r="H32" s="39">
        <v>21000</v>
      </c>
    </row>
    <row r="33" spans="1:8" ht="12.75">
      <c r="A33" s="8" t="s">
        <v>168</v>
      </c>
      <c r="B33" s="2">
        <v>1529</v>
      </c>
      <c r="C33" s="179">
        <v>1590</v>
      </c>
      <c r="D33" s="2">
        <v>1700</v>
      </c>
      <c r="E33" s="2">
        <v>1556</v>
      </c>
      <c r="F33" s="2">
        <v>9000</v>
      </c>
      <c r="G33" s="56">
        <v>9000</v>
      </c>
      <c r="H33" s="39">
        <v>9000</v>
      </c>
    </row>
    <row r="34" spans="1:8" ht="12.75">
      <c r="A34" s="8" t="s">
        <v>13</v>
      </c>
      <c r="B34" s="2">
        <v>80173</v>
      </c>
      <c r="C34" s="179">
        <v>75145</v>
      </c>
      <c r="D34" s="2">
        <v>65000</v>
      </c>
      <c r="E34" s="2">
        <v>76652</v>
      </c>
      <c r="F34" s="2">
        <v>75000</v>
      </c>
      <c r="G34" s="56">
        <v>75000</v>
      </c>
      <c r="H34" s="39">
        <v>75000</v>
      </c>
    </row>
    <row r="35" spans="1:8" ht="12.75">
      <c r="A35" s="8" t="s">
        <v>167</v>
      </c>
      <c r="B35" s="2">
        <v>479</v>
      </c>
      <c r="C35" s="179">
        <v>690</v>
      </c>
      <c r="D35" s="2">
        <v>700</v>
      </c>
      <c r="E35" s="2">
        <v>1298</v>
      </c>
      <c r="F35" s="2">
        <v>1000</v>
      </c>
      <c r="G35" s="2">
        <v>1000</v>
      </c>
      <c r="H35" s="39">
        <v>1000</v>
      </c>
    </row>
    <row r="36" spans="1:8" ht="12.75">
      <c r="A36" s="8" t="s">
        <v>171</v>
      </c>
      <c r="B36" s="2">
        <v>820</v>
      </c>
      <c r="C36" s="179">
        <v>820</v>
      </c>
      <c r="D36" s="2">
        <v>500</v>
      </c>
      <c r="E36" s="2">
        <v>700</v>
      </c>
      <c r="F36" s="2">
        <v>500</v>
      </c>
      <c r="G36" s="2">
        <v>500</v>
      </c>
      <c r="H36" s="39">
        <v>500</v>
      </c>
    </row>
    <row r="37" spans="1:8" ht="13.5" thickBot="1">
      <c r="A37" s="21" t="s">
        <v>172</v>
      </c>
      <c r="B37" s="22">
        <v>2449</v>
      </c>
      <c r="C37" s="182">
        <v>4643</v>
      </c>
      <c r="D37" s="22">
        <v>2500</v>
      </c>
      <c r="E37" s="22">
        <v>4146</v>
      </c>
      <c r="F37" s="22">
        <v>4000</v>
      </c>
      <c r="G37" s="22">
        <v>4000</v>
      </c>
      <c r="H37" s="44">
        <v>4000</v>
      </c>
    </row>
    <row r="38" spans="1:8" ht="12.75">
      <c r="A38" s="8" t="s">
        <v>260</v>
      </c>
      <c r="B38" s="2">
        <v>203</v>
      </c>
      <c r="C38" s="179">
        <v>200</v>
      </c>
      <c r="D38" s="2">
        <v>200</v>
      </c>
      <c r="E38" s="2">
        <v>446</v>
      </c>
      <c r="F38" s="2">
        <v>300</v>
      </c>
      <c r="G38" s="2">
        <v>300</v>
      </c>
      <c r="H38" s="39">
        <v>300</v>
      </c>
    </row>
    <row r="39" spans="1:8" ht="13.5" thickBot="1">
      <c r="A39" s="21" t="s">
        <v>173</v>
      </c>
      <c r="B39" s="22">
        <v>279</v>
      </c>
      <c r="C39" s="182">
        <v>644</v>
      </c>
      <c r="D39" s="22">
        <v>280</v>
      </c>
      <c r="E39" s="22">
        <v>520</v>
      </c>
      <c r="F39" s="22">
        <v>500</v>
      </c>
      <c r="G39" s="22">
        <v>500</v>
      </c>
      <c r="H39" s="44">
        <v>500</v>
      </c>
    </row>
    <row r="40" spans="1:8" ht="26.25" thickBot="1">
      <c r="A40" s="15" t="s">
        <v>69</v>
      </c>
      <c r="B40" s="35" t="s">
        <v>178</v>
      </c>
      <c r="C40" s="176" t="s">
        <v>179</v>
      </c>
      <c r="D40" s="35" t="s">
        <v>165</v>
      </c>
      <c r="E40" s="35" t="s">
        <v>149</v>
      </c>
      <c r="F40" s="35" t="s">
        <v>147</v>
      </c>
      <c r="G40" s="35" t="s">
        <v>151</v>
      </c>
      <c r="H40" s="36" t="s">
        <v>150</v>
      </c>
    </row>
    <row r="41" spans="1:8" ht="13.5" thickBot="1">
      <c r="A41" s="67" t="s">
        <v>0</v>
      </c>
      <c r="B41" s="10"/>
      <c r="C41" s="67"/>
      <c r="D41" s="10"/>
      <c r="E41" s="10"/>
      <c r="F41" s="10"/>
      <c r="G41" s="10"/>
      <c r="H41" s="27" t="s">
        <v>16</v>
      </c>
    </row>
    <row r="42" spans="1:8" ht="12.75">
      <c r="A42" s="20" t="s">
        <v>160</v>
      </c>
      <c r="B42" s="25">
        <v>70</v>
      </c>
      <c r="C42" s="183"/>
      <c r="D42" s="25">
        <v>0</v>
      </c>
      <c r="E42" s="25">
        <v>180</v>
      </c>
      <c r="F42" s="25">
        <v>0</v>
      </c>
      <c r="G42" s="25">
        <v>0</v>
      </c>
      <c r="H42" s="45">
        <v>0</v>
      </c>
    </row>
    <row r="43" spans="1:8" ht="12.75">
      <c r="A43" s="8" t="s">
        <v>161</v>
      </c>
      <c r="B43" s="2">
        <v>836</v>
      </c>
      <c r="C43" s="179"/>
      <c r="D43" s="2">
        <v>0</v>
      </c>
      <c r="E43" s="2">
        <v>291</v>
      </c>
      <c r="F43" s="2">
        <v>0</v>
      </c>
      <c r="G43" s="2">
        <v>0</v>
      </c>
      <c r="H43" s="39">
        <v>0</v>
      </c>
    </row>
    <row r="44" spans="1:8" ht="13.5" thickBot="1">
      <c r="A44" s="21" t="s">
        <v>261</v>
      </c>
      <c r="B44" s="22">
        <v>14540</v>
      </c>
      <c r="C44" s="182">
        <v>10456</v>
      </c>
      <c r="D44" s="22">
        <v>18000</v>
      </c>
      <c r="E44" s="22">
        <v>5205</v>
      </c>
      <c r="F44" s="22">
        <v>5000</v>
      </c>
      <c r="G44" s="22">
        <v>5000</v>
      </c>
      <c r="H44" s="44">
        <v>5000</v>
      </c>
    </row>
    <row r="45" spans="1:8" ht="13.5" thickBot="1">
      <c r="A45" s="17" t="s">
        <v>14</v>
      </c>
      <c r="B45" s="33">
        <f aca="true" t="shared" si="2" ref="B45:H45">SUM(B29:B39,B42:B44)</f>
        <v>127141</v>
      </c>
      <c r="C45" s="33">
        <f t="shared" si="2"/>
        <v>127574</v>
      </c>
      <c r="D45" s="33">
        <f t="shared" si="2"/>
        <v>118380</v>
      </c>
      <c r="E45" s="33">
        <f t="shared" si="2"/>
        <v>112204</v>
      </c>
      <c r="F45" s="33">
        <f t="shared" si="2"/>
        <v>122300</v>
      </c>
      <c r="G45" s="33">
        <f t="shared" si="2"/>
        <v>122300</v>
      </c>
      <c r="H45" s="33">
        <f t="shared" si="2"/>
        <v>122300</v>
      </c>
    </row>
    <row r="46" spans="1:10" s="4" customFormat="1" ht="12.75">
      <c r="A46" s="173" t="s">
        <v>263</v>
      </c>
      <c r="B46" s="63">
        <v>0</v>
      </c>
      <c r="C46" s="61">
        <v>47826</v>
      </c>
      <c r="D46" s="63">
        <v>4800</v>
      </c>
      <c r="E46" s="63">
        <v>6416</v>
      </c>
      <c r="F46" s="66">
        <v>0</v>
      </c>
      <c r="G46" s="66">
        <v>0</v>
      </c>
      <c r="H46" s="162">
        <v>0</v>
      </c>
      <c r="I46" s="13"/>
      <c r="J46" s="13"/>
    </row>
    <row r="47" spans="1:10" s="4" customFormat="1" ht="12.75">
      <c r="A47" s="215" t="s">
        <v>249</v>
      </c>
      <c r="B47" s="38">
        <v>0</v>
      </c>
      <c r="C47" s="164">
        <v>0</v>
      </c>
      <c r="D47" s="38">
        <v>0</v>
      </c>
      <c r="E47" s="38">
        <v>0</v>
      </c>
      <c r="F47" s="216">
        <v>17156</v>
      </c>
      <c r="G47" s="63">
        <v>0</v>
      </c>
      <c r="H47" s="62">
        <v>0</v>
      </c>
      <c r="I47" s="13"/>
      <c r="J47" s="13"/>
    </row>
    <row r="48" spans="1:8" ht="13.5" thickBot="1">
      <c r="A48" s="174" t="s">
        <v>262</v>
      </c>
      <c r="B48" s="107">
        <v>9245</v>
      </c>
      <c r="C48" s="184">
        <v>61519</v>
      </c>
      <c r="D48" s="107">
        <v>151000</v>
      </c>
      <c r="E48" s="107">
        <v>0</v>
      </c>
      <c r="F48" s="175">
        <v>130000</v>
      </c>
      <c r="G48" s="107">
        <v>130000</v>
      </c>
      <c r="H48" s="102">
        <v>130000</v>
      </c>
    </row>
    <row r="49" spans="1:8" ht="13.5" thickBot="1">
      <c r="A49" s="5" t="s">
        <v>15</v>
      </c>
      <c r="B49" s="46">
        <f>SUM(B16,B26,B45,B46,B47,B48)</f>
        <v>976051</v>
      </c>
      <c r="C49" s="46">
        <f aca="true" t="shared" si="3" ref="C49:H49">SUM(C16,C26,C45,C46,C47,C48)</f>
        <v>1132602</v>
      </c>
      <c r="D49" s="46">
        <f t="shared" si="3"/>
        <v>1162390</v>
      </c>
      <c r="E49" s="46">
        <f t="shared" si="3"/>
        <v>1095300.98</v>
      </c>
      <c r="F49" s="46">
        <f t="shared" si="3"/>
        <v>1246710</v>
      </c>
      <c r="G49" s="46">
        <f t="shared" si="3"/>
        <v>1245554</v>
      </c>
      <c r="H49" s="46">
        <f t="shared" si="3"/>
        <v>1245554</v>
      </c>
    </row>
    <row r="50" spans="1:8" ht="12.75">
      <c r="A50" s="29"/>
      <c r="B50" s="32"/>
      <c r="C50" s="29"/>
      <c r="D50" s="32"/>
      <c r="E50" s="32"/>
      <c r="F50" s="32"/>
      <c r="G50" s="32"/>
      <c r="H50" s="32"/>
    </row>
    <row r="51" spans="1:8" ht="12.75">
      <c r="A51" s="30"/>
      <c r="B51" s="32"/>
      <c r="C51" s="29"/>
      <c r="D51" s="32"/>
      <c r="E51" s="32"/>
      <c r="F51" s="32"/>
      <c r="G51" s="32"/>
      <c r="H51" s="32"/>
    </row>
    <row r="52" spans="1:8" ht="12.75">
      <c r="A52" s="29"/>
      <c r="B52" s="32"/>
      <c r="C52" s="29"/>
      <c r="D52" s="32"/>
      <c r="E52" s="32"/>
      <c r="F52" s="32"/>
      <c r="G52" s="32"/>
      <c r="H52" s="32"/>
    </row>
    <row r="53" spans="1:8" ht="12.75">
      <c r="A53" s="29"/>
      <c r="B53" s="32"/>
      <c r="C53" s="29"/>
      <c r="D53" s="32"/>
      <c r="E53" s="32"/>
      <c r="F53" s="32"/>
      <c r="G53" s="32"/>
      <c r="H53" s="32"/>
    </row>
    <row r="54" spans="1:8" ht="12.75">
      <c r="A54" s="29"/>
      <c r="B54" s="32"/>
      <c r="C54" s="29"/>
      <c r="D54" s="32"/>
      <c r="E54" s="32"/>
      <c r="F54" s="32"/>
      <c r="G54" s="32"/>
      <c r="H54" s="32"/>
    </row>
    <row r="55" spans="1:8" ht="12.75">
      <c r="A55" s="29"/>
      <c r="B55" s="32"/>
      <c r="C55" s="29"/>
      <c r="D55" s="32"/>
      <c r="E55" s="32"/>
      <c r="F55" s="32"/>
      <c r="G55" s="32"/>
      <c r="H55" s="32"/>
    </row>
    <row r="56" spans="1:8" ht="11.25" customHeight="1">
      <c r="A56" s="29"/>
      <c r="B56" s="32"/>
      <c r="C56" s="29"/>
      <c r="D56" s="32"/>
      <c r="E56" s="32"/>
      <c r="F56" s="32"/>
      <c r="G56" s="32"/>
      <c r="H56" s="32"/>
    </row>
    <row r="57" spans="1:8" ht="12.75">
      <c r="A57" s="29"/>
      <c r="B57" s="32"/>
      <c r="C57" s="29"/>
      <c r="D57" s="32"/>
      <c r="E57" s="32"/>
      <c r="F57" s="32"/>
      <c r="G57" s="32"/>
      <c r="H57" s="32"/>
    </row>
    <row r="58" spans="1:8" ht="12.75">
      <c r="A58" s="29"/>
      <c r="B58" s="32"/>
      <c r="C58" s="29"/>
      <c r="D58" s="32"/>
      <c r="E58" s="32"/>
      <c r="F58" s="32"/>
      <c r="G58" s="32"/>
      <c r="H58" s="32"/>
    </row>
    <row r="59" spans="1:8" ht="12.75">
      <c r="A59" s="29"/>
      <c r="B59" s="32"/>
      <c r="C59" s="29"/>
      <c r="D59" s="32"/>
      <c r="E59" s="32"/>
      <c r="F59" s="32"/>
      <c r="G59" s="32"/>
      <c r="H59" s="32"/>
    </row>
    <row r="60" spans="1:8" ht="12.75">
      <c r="A60" s="29"/>
      <c r="B60" s="32"/>
      <c r="C60" s="29"/>
      <c r="D60" s="32"/>
      <c r="E60" s="32"/>
      <c r="F60" s="32"/>
      <c r="G60" s="32"/>
      <c r="H60" s="32"/>
    </row>
    <row r="61" spans="1:8" ht="12.75">
      <c r="A61" s="29"/>
      <c r="B61" s="32"/>
      <c r="C61" s="29"/>
      <c r="D61" s="32"/>
      <c r="E61" s="32"/>
      <c r="F61" s="32"/>
      <c r="G61" s="32"/>
      <c r="H61" s="32"/>
    </row>
    <row r="62" spans="1:8" ht="12.75">
      <c r="A62" s="29"/>
      <c r="B62" s="32"/>
      <c r="C62" s="29"/>
      <c r="D62" s="32"/>
      <c r="E62" s="32"/>
      <c r="F62" s="32"/>
      <c r="G62" s="32"/>
      <c r="H62" s="32"/>
    </row>
    <row r="63" spans="1:8" ht="12.75">
      <c r="A63" s="29"/>
      <c r="B63" s="32"/>
      <c r="C63" s="29"/>
      <c r="D63" s="32"/>
      <c r="E63" s="32"/>
      <c r="F63" s="32"/>
      <c r="G63" s="32"/>
      <c r="H63" s="32"/>
    </row>
    <row r="64" spans="1:8" ht="12.75">
      <c r="A64" s="29"/>
      <c r="B64" s="32"/>
      <c r="C64" s="29"/>
      <c r="D64" s="32"/>
      <c r="E64" s="32"/>
      <c r="F64" s="32"/>
      <c r="G64" s="32"/>
      <c r="H64" s="32"/>
    </row>
    <row r="65" spans="1:8" ht="12.75">
      <c r="A65" s="29"/>
      <c r="B65" s="32"/>
      <c r="C65" s="29"/>
      <c r="D65" s="32"/>
      <c r="E65" s="32"/>
      <c r="F65" s="32"/>
      <c r="G65" s="32"/>
      <c r="H65" s="32"/>
    </row>
    <row r="66" spans="1:8" ht="12.75">
      <c r="A66" s="29"/>
      <c r="B66" s="32"/>
      <c r="C66" s="29"/>
      <c r="D66" s="32"/>
      <c r="E66" s="32"/>
      <c r="F66" s="32"/>
      <c r="G66" s="32"/>
      <c r="H66" s="32"/>
    </row>
    <row r="67" spans="1:8" ht="12.75">
      <c r="A67" s="29"/>
      <c r="B67" s="32"/>
      <c r="C67" s="29"/>
      <c r="D67" s="32"/>
      <c r="E67" s="32"/>
      <c r="F67" s="32"/>
      <c r="G67" s="32"/>
      <c r="H67" s="32"/>
    </row>
    <row r="68" spans="1:8" ht="12.75">
      <c r="A68" s="29"/>
      <c r="B68" s="32"/>
      <c r="C68" s="29"/>
      <c r="D68" s="32"/>
      <c r="E68" s="32"/>
      <c r="F68" s="32"/>
      <c r="G68" s="32"/>
      <c r="H68" s="32"/>
    </row>
    <row r="69" spans="1:8" ht="12.75">
      <c r="A69" s="29"/>
      <c r="B69" s="32"/>
      <c r="C69" s="29"/>
      <c r="D69" s="32"/>
      <c r="E69" s="32"/>
      <c r="F69" s="32"/>
      <c r="G69" s="32"/>
      <c r="H69" s="32"/>
    </row>
    <row r="70" spans="1:8" ht="12.75">
      <c r="A70" s="29"/>
      <c r="B70" s="32"/>
      <c r="C70" s="29"/>
      <c r="D70" s="32"/>
      <c r="E70" s="32"/>
      <c r="F70" s="32"/>
      <c r="G70" s="32"/>
      <c r="H70" s="32"/>
    </row>
    <row r="71" spans="1:8" ht="13.5" thickBot="1">
      <c r="A71"/>
      <c r="B71"/>
      <c r="C71"/>
      <c r="D71"/>
      <c r="E71"/>
      <c r="F71"/>
      <c r="G71"/>
      <c r="H71"/>
    </row>
    <row r="72" spans="1:8" ht="26.25" thickBot="1">
      <c r="A72" s="69" t="s">
        <v>69</v>
      </c>
      <c r="B72" s="70" t="s">
        <v>178</v>
      </c>
      <c r="C72" s="185" t="s">
        <v>179</v>
      </c>
      <c r="D72" s="70" t="s">
        <v>165</v>
      </c>
      <c r="E72" s="70" t="s">
        <v>149</v>
      </c>
      <c r="F72" s="70" t="s">
        <v>147</v>
      </c>
      <c r="G72" s="70" t="s">
        <v>145</v>
      </c>
      <c r="H72" s="71" t="s">
        <v>150</v>
      </c>
    </row>
    <row r="73" spans="1:8" ht="13.5" thickBot="1">
      <c r="A73" s="226" t="s">
        <v>85</v>
      </c>
      <c r="B73" s="227"/>
      <c r="C73" s="226"/>
      <c r="D73" s="227"/>
      <c r="E73" s="227"/>
      <c r="F73" s="227"/>
      <c r="G73" s="73"/>
      <c r="H73" s="74"/>
    </row>
    <row r="74" spans="1:8" ht="12.75">
      <c r="A74" s="75" t="s">
        <v>180</v>
      </c>
      <c r="B74" s="76" t="s">
        <v>16</v>
      </c>
      <c r="C74" s="186"/>
      <c r="D74" s="76" t="s">
        <v>16</v>
      </c>
      <c r="E74" s="76" t="s">
        <v>16</v>
      </c>
      <c r="F74" s="76" t="s">
        <v>16</v>
      </c>
      <c r="G74" s="76" t="s">
        <v>16</v>
      </c>
      <c r="H74" s="77" t="s">
        <v>16</v>
      </c>
    </row>
    <row r="75" spans="1:8" ht="12.75">
      <c r="A75" s="78" t="s">
        <v>181</v>
      </c>
      <c r="B75" s="59" t="s">
        <v>16</v>
      </c>
      <c r="C75" s="78"/>
      <c r="D75" s="59" t="s">
        <v>16</v>
      </c>
      <c r="E75" s="59" t="s">
        <v>16</v>
      </c>
      <c r="F75" s="59" t="s">
        <v>16</v>
      </c>
      <c r="G75" s="59" t="s">
        <v>16</v>
      </c>
      <c r="H75" s="59"/>
    </row>
    <row r="76" spans="1:8" ht="12.75">
      <c r="A76" s="23" t="s">
        <v>174</v>
      </c>
      <c r="B76" s="47">
        <v>251</v>
      </c>
      <c r="C76" s="187">
        <v>221</v>
      </c>
      <c r="D76" s="47">
        <v>450</v>
      </c>
      <c r="E76" s="47">
        <v>303</v>
      </c>
      <c r="F76" s="47">
        <v>450</v>
      </c>
      <c r="G76" s="47">
        <v>450</v>
      </c>
      <c r="H76" s="47">
        <v>450</v>
      </c>
    </row>
    <row r="77" spans="1:8" ht="12.75">
      <c r="A77" s="8" t="s">
        <v>86</v>
      </c>
      <c r="B77" s="2">
        <v>450</v>
      </c>
      <c r="C77" s="179">
        <v>597</v>
      </c>
      <c r="D77" s="2">
        <v>1200</v>
      </c>
      <c r="E77" s="2">
        <v>1069</v>
      </c>
      <c r="F77" s="2">
        <v>1200</v>
      </c>
      <c r="G77" s="2">
        <v>1200</v>
      </c>
      <c r="H77" s="2">
        <v>1200</v>
      </c>
    </row>
    <row r="78" spans="1:8" ht="12.75">
      <c r="A78" s="24" t="s">
        <v>87</v>
      </c>
      <c r="B78" s="2">
        <v>18</v>
      </c>
      <c r="C78" s="28">
        <v>34</v>
      </c>
      <c r="D78" s="2">
        <v>100</v>
      </c>
      <c r="E78" s="2">
        <v>92</v>
      </c>
      <c r="F78" s="2">
        <v>100</v>
      </c>
      <c r="G78" s="2">
        <v>100</v>
      </c>
      <c r="H78" s="2">
        <v>100</v>
      </c>
    </row>
    <row r="79" spans="1:8" ht="12.75">
      <c r="A79" s="8" t="s">
        <v>88</v>
      </c>
      <c r="B79" s="2">
        <v>92</v>
      </c>
      <c r="C79" s="179">
        <v>106</v>
      </c>
      <c r="D79" s="2">
        <v>200</v>
      </c>
      <c r="E79" s="2">
        <v>198</v>
      </c>
      <c r="F79" s="2">
        <v>200</v>
      </c>
      <c r="G79" s="2">
        <v>200</v>
      </c>
      <c r="H79" s="2">
        <v>200</v>
      </c>
    </row>
    <row r="80" spans="1:8" ht="12.75">
      <c r="A80" s="18" t="s">
        <v>89</v>
      </c>
      <c r="B80" s="2">
        <v>151</v>
      </c>
      <c r="C80" s="180">
        <v>202</v>
      </c>
      <c r="D80" s="2">
        <v>350</v>
      </c>
      <c r="E80" s="2">
        <v>361</v>
      </c>
      <c r="F80" s="2">
        <v>350</v>
      </c>
      <c r="G80" s="2">
        <v>350</v>
      </c>
      <c r="H80" s="2">
        <v>350</v>
      </c>
    </row>
    <row r="81" spans="1:8" ht="13.5" thickBot="1">
      <c r="A81" s="18" t="s">
        <v>175</v>
      </c>
      <c r="B81" s="19">
        <v>2746</v>
      </c>
      <c r="C81" s="180">
        <v>2298</v>
      </c>
      <c r="D81" s="19">
        <v>3300</v>
      </c>
      <c r="E81" s="19">
        <v>2296</v>
      </c>
      <c r="F81" s="19">
        <v>3300</v>
      </c>
      <c r="G81" s="19">
        <v>3300</v>
      </c>
      <c r="H81" s="19">
        <v>3300</v>
      </c>
    </row>
    <row r="82" spans="1:8" ht="13.5" thickBot="1">
      <c r="A82" s="228" t="s">
        <v>266</v>
      </c>
      <c r="B82" s="229">
        <f aca="true" t="shared" si="4" ref="B82:H82">SUM(B76:B81)</f>
        <v>3708</v>
      </c>
      <c r="C82" s="229">
        <f t="shared" si="4"/>
        <v>3458</v>
      </c>
      <c r="D82" s="229">
        <f t="shared" si="4"/>
        <v>5600</v>
      </c>
      <c r="E82" s="229">
        <f t="shared" si="4"/>
        <v>4319</v>
      </c>
      <c r="F82" s="229">
        <f t="shared" si="4"/>
        <v>5600</v>
      </c>
      <c r="G82" s="80">
        <f t="shared" si="4"/>
        <v>5600</v>
      </c>
      <c r="H82" s="80">
        <f t="shared" si="4"/>
        <v>5600</v>
      </c>
    </row>
    <row r="83" spans="1:8" ht="13.5" thickBot="1">
      <c r="A83" s="81" t="s">
        <v>16</v>
      </c>
      <c r="B83" s="10"/>
      <c r="C83" s="81"/>
      <c r="D83" s="10"/>
      <c r="E83" s="10"/>
      <c r="F83" s="10" t="s">
        <v>16</v>
      </c>
      <c r="G83" s="10"/>
      <c r="H83" s="10"/>
    </row>
    <row r="84" spans="1:8" ht="12.75">
      <c r="A84" s="82" t="s">
        <v>182</v>
      </c>
      <c r="B84" s="25"/>
      <c r="C84" s="189"/>
      <c r="D84" s="25"/>
      <c r="E84" s="25"/>
      <c r="F84" s="25"/>
      <c r="G84" s="25"/>
      <c r="H84" s="57"/>
    </row>
    <row r="85" spans="1:8" ht="12.75">
      <c r="A85" s="8" t="s">
        <v>90</v>
      </c>
      <c r="B85" s="2">
        <v>2758</v>
      </c>
      <c r="C85" s="179">
        <v>2658</v>
      </c>
      <c r="D85" s="2">
        <v>3000</v>
      </c>
      <c r="E85" s="2">
        <v>3135</v>
      </c>
      <c r="F85" s="2">
        <v>3300</v>
      </c>
      <c r="G85" s="2">
        <v>3300</v>
      </c>
      <c r="H85" s="2">
        <v>3300</v>
      </c>
    </row>
    <row r="86" spans="1:8" ht="12.75">
      <c r="A86" s="8" t="s">
        <v>183</v>
      </c>
      <c r="B86" s="2">
        <v>317</v>
      </c>
      <c r="C86" s="179">
        <v>189</v>
      </c>
      <c r="D86" s="2">
        <v>450</v>
      </c>
      <c r="E86" s="2">
        <v>313</v>
      </c>
      <c r="F86" s="59">
        <v>450</v>
      </c>
      <c r="G86" s="59">
        <v>450</v>
      </c>
      <c r="H86" s="59">
        <v>450</v>
      </c>
    </row>
    <row r="87" spans="1:8" ht="13.5" thickBot="1">
      <c r="A87" s="18" t="s">
        <v>184</v>
      </c>
      <c r="B87" s="83">
        <v>706</v>
      </c>
      <c r="C87" s="180">
        <v>1129</v>
      </c>
      <c r="D87" s="83">
        <v>1050</v>
      </c>
      <c r="E87" s="83">
        <v>1280</v>
      </c>
      <c r="F87" s="222">
        <v>1250</v>
      </c>
      <c r="G87" s="222">
        <v>1350</v>
      </c>
      <c r="H87" s="222">
        <v>1350</v>
      </c>
    </row>
    <row r="88" spans="1:8" ht="13.5" thickBot="1">
      <c r="A88" s="79" t="s">
        <v>266</v>
      </c>
      <c r="B88" s="84">
        <f>SUM(B85:B87)</f>
        <v>3781</v>
      </c>
      <c r="C88" s="84">
        <f>SUM(C85:C87)</f>
        <v>3976</v>
      </c>
      <c r="D88" s="84">
        <f>SUM(D85:D87)</f>
        <v>4500</v>
      </c>
      <c r="E88" s="154">
        <f>SUM(E85:E87)</f>
        <v>4728</v>
      </c>
      <c r="F88" s="223">
        <v>5000</v>
      </c>
      <c r="G88" s="80">
        <v>5000</v>
      </c>
      <c r="H88" s="220">
        <v>5000</v>
      </c>
    </row>
    <row r="89" spans="1:8" ht="13.5" thickBot="1">
      <c r="A89" s="24" t="s">
        <v>16</v>
      </c>
      <c r="B89" s="65" t="s">
        <v>16</v>
      </c>
      <c r="C89" s="28"/>
      <c r="D89" s="65" t="s">
        <v>16</v>
      </c>
      <c r="E89" s="65" t="s">
        <v>16</v>
      </c>
      <c r="F89" s="65"/>
      <c r="G89" s="10"/>
      <c r="H89" s="27"/>
    </row>
    <row r="90" spans="1:8" ht="12.75">
      <c r="A90" s="82" t="s">
        <v>185</v>
      </c>
      <c r="B90" s="57" t="s">
        <v>16</v>
      </c>
      <c r="C90" s="189"/>
      <c r="D90" s="57" t="s">
        <v>16</v>
      </c>
      <c r="E90" s="57" t="s">
        <v>16</v>
      </c>
      <c r="F90" s="76" t="s">
        <v>16</v>
      </c>
      <c r="G90" s="57" t="s">
        <v>16</v>
      </c>
      <c r="H90" s="57" t="s">
        <v>16</v>
      </c>
    </row>
    <row r="91" spans="1:8" ht="13.5" thickBot="1">
      <c r="A91" s="18" t="s">
        <v>17</v>
      </c>
      <c r="B91" s="19">
        <v>500</v>
      </c>
      <c r="C91" s="180">
        <v>500</v>
      </c>
      <c r="D91" s="19">
        <v>500</v>
      </c>
      <c r="E91" s="19">
        <v>500</v>
      </c>
      <c r="F91" s="19">
        <v>500</v>
      </c>
      <c r="G91" s="19">
        <v>500</v>
      </c>
      <c r="H91" s="19">
        <v>500</v>
      </c>
    </row>
    <row r="92" spans="1:8" ht="13.5" thickBot="1">
      <c r="A92" s="79" t="s">
        <v>266</v>
      </c>
      <c r="B92" s="84">
        <v>500</v>
      </c>
      <c r="C92" s="188">
        <v>500</v>
      </c>
      <c r="D92" s="84">
        <v>500</v>
      </c>
      <c r="E92" s="154">
        <v>500</v>
      </c>
      <c r="F92" s="225">
        <v>500</v>
      </c>
      <c r="G92" s="224">
        <v>500</v>
      </c>
      <c r="H92" s="84">
        <v>500</v>
      </c>
    </row>
    <row r="93" spans="1:8" ht="13.5" thickBot="1">
      <c r="A93" s="24"/>
      <c r="B93" s="10"/>
      <c r="C93" s="28"/>
      <c r="D93" s="10"/>
      <c r="E93" s="10"/>
      <c r="F93" s="10"/>
      <c r="G93" s="10"/>
      <c r="H93" s="27"/>
    </row>
    <row r="94" spans="1:8" ht="12.75">
      <c r="A94" s="85" t="s">
        <v>186</v>
      </c>
      <c r="B94" s="57" t="s">
        <v>16</v>
      </c>
      <c r="C94" s="190"/>
      <c r="D94" s="57" t="s">
        <v>16</v>
      </c>
      <c r="E94" s="57" t="s">
        <v>16</v>
      </c>
      <c r="F94" s="57" t="s">
        <v>16</v>
      </c>
      <c r="G94" s="57" t="s">
        <v>16</v>
      </c>
      <c r="H94" s="58"/>
    </row>
    <row r="95" spans="1:8" ht="12.75">
      <c r="A95" s="8" t="s">
        <v>18</v>
      </c>
      <c r="B95" s="2">
        <v>1042</v>
      </c>
      <c r="C95" s="179">
        <v>1187</v>
      </c>
      <c r="D95" s="2">
        <v>2500</v>
      </c>
      <c r="E95" s="2">
        <v>2529</v>
      </c>
      <c r="F95" s="2">
        <v>2500</v>
      </c>
      <c r="G95" s="2">
        <v>2500</v>
      </c>
      <c r="H95" s="2">
        <v>2500</v>
      </c>
    </row>
    <row r="96" spans="1:8" ht="13.5" thickBot="1">
      <c r="A96" s="21" t="s">
        <v>91</v>
      </c>
      <c r="B96" s="22">
        <v>3468</v>
      </c>
      <c r="C96" s="182">
        <v>2911</v>
      </c>
      <c r="D96" s="22">
        <v>1500</v>
      </c>
      <c r="E96" s="22">
        <v>1271</v>
      </c>
      <c r="F96" s="22">
        <v>2500</v>
      </c>
      <c r="G96" s="22">
        <v>2500</v>
      </c>
      <c r="H96" s="22">
        <v>2500</v>
      </c>
    </row>
    <row r="97" spans="1:8" ht="13.5" thickBot="1">
      <c r="A97" s="86" t="s">
        <v>267</v>
      </c>
      <c r="B97" s="87">
        <f aca="true" t="shared" si="5" ref="B97:H97">SUM(B95:B96)</f>
        <v>4510</v>
      </c>
      <c r="C97" s="87">
        <f t="shared" si="5"/>
        <v>4098</v>
      </c>
      <c r="D97" s="87">
        <f t="shared" si="5"/>
        <v>4000</v>
      </c>
      <c r="E97" s="87">
        <f t="shared" si="5"/>
        <v>3800</v>
      </c>
      <c r="F97" s="87">
        <f t="shared" si="5"/>
        <v>5000</v>
      </c>
      <c r="G97" s="87">
        <f t="shared" si="5"/>
        <v>5000</v>
      </c>
      <c r="H97" s="87">
        <f t="shared" si="5"/>
        <v>5000</v>
      </c>
    </row>
    <row r="98" spans="1:8" ht="13.5" thickBot="1">
      <c r="A98" s="24"/>
      <c r="B98" s="10"/>
      <c r="C98" s="28"/>
      <c r="D98" s="10"/>
      <c r="E98" s="10"/>
      <c r="F98" s="10"/>
      <c r="G98" s="10"/>
      <c r="H98" s="27"/>
    </row>
    <row r="99" spans="1:8" ht="12.75">
      <c r="A99" s="85" t="s">
        <v>187</v>
      </c>
      <c r="B99" s="57" t="s">
        <v>16</v>
      </c>
      <c r="C99" s="190"/>
      <c r="D99" s="57" t="s">
        <v>16</v>
      </c>
      <c r="E99" s="57" t="s">
        <v>16</v>
      </c>
      <c r="F99" s="57" t="s">
        <v>16</v>
      </c>
      <c r="G99" s="57" t="s">
        <v>16</v>
      </c>
      <c r="H99" s="58"/>
    </row>
    <row r="100" spans="1:8" ht="12.75">
      <c r="A100" s="1" t="s">
        <v>92</v>
      </c>
      <c r="B100" s="2">
        <v>1180</v>
      </c>
      <c r="C100" s="1">
        <v>1214</v>
      </c>
      <c r="D100" s="2">
        <v>1000</v>
      </c>
      <c r="E100" s="2">
        <v>679</v>
      </c>
      <c r="F100" s="2">
        <v>1000</v>
      </c>
      <c r="G100" s="2">
        <v>1000</v>
      </c>
      <c r="H100" s="2">
        <v>1000</v>
      </c>
    </row>
    <row r="101" spans="1:8" ht="12.75">
      <c r="A101" s="1" t="s">
        <v>93</v>
      </c>
      <c r="B101" s="2">
        <v>105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3.5" thickBot="1">
      <c r="A102" s="88" t="s">
        <v>94</v>
      </c>
      <c r="B102" s="19">
        <v>311</v>
      </c>
      <c r="C102" s="88">
        <v>541</v>
      </c>
      <c r="D102" s="19">
        <v>500</v>
      </c>
      <c r="E102" s="19">
        <v>1604</v>
      </c>
      <c r="F102" s="19">
        <v>500</v>
      </c>
      <c r="G102" s="19">
        <v>500</v>
      </c>
      <c r="H102" s="19">
        <v>500</v>
      </c>
    </row>
    <row r="103" spans="1:8" ht="13.5" thickBot="1">
      <c r="A103" s="79" t="s">
        <v>266</v>
      </c>
      <c r="B103" s="80">
        <f aca="true" t="shared" si="6" ref="B103:H103">SUM(B100:B102)</f>
        <v>1596</v>
      </c>
      <c r="C103" s="80">
        <f t="shared" si="6"/>
        <v>1755</v>
      </c>
      <c r="D103" s="80">
        <f t="shared" si="6"/>
        <v>1500</v>
      </c>
      <c r="E103" s="80">
        <f t="shared" si="6"/>
        <v>2283</v>
      </c>
      <c r="F103" s="80">
        <f t="shared" si="6"/>
        <v>1500</v>
      </c>
      <c r="G103" s="80">
        <f t="shared" si="6"/>
        <v>1500</v>
      </c>
      <c r="H103" s="80">
        <f t="shared" si="6"/>
        <v>1500</v>
      </c>
    </row>
    <row r="104" spans="1:8" ht="13.5" thickBot="1">
      <c r="A104" s="91" t="s">
        <v>95</v>
      </c>
      <c r="B104" s="92">
        <f aca="true" t="shared" si="7" ref="B104:H104">SUM(B82,B88,B92,B97,B103)</f>
        <v>14095</v>
      </c>
      <c r="C104" s="92">
        <f t="shared" si="7"/>
        <v>13787</v>
      </c>
      <c r="D104" s="92">
        <f t="shared" si="7"/>
        <v>16100</v>
      </c>
      <c r="E104" s="92">
        <f t="shared" si="7"/>
        <v>15630</v>
      </c>
      <c r="F104" s="92">
        <f t="shared" si="7"/>
        <v>17600</v>
      </c>
      <c r="G104" s="92">
        <f t="shared" si="7"/>
        <v>17600</v>
      </c>
      <c r="H104" s="92">
        <f t="shared" si="7"/>
        <v>17600</v>
      </c>
    </row>
    <row r="105" spans="1:8" ht="26.25" thickBot="1">
      <c r="A105" s="69" t="s">
        <v>69</v>
      </c>
      <c r="B105" s="70" t="s">
        <v>178</v>
      </c>
      <c r="C105" s="185" t="s">
        <v>179</v>
      </c>
      <c r="D105" s="70" t="s">
        <v>165</v>
      </c>
      <c r="E105" s="70" t="s">
        <v>152</v>
      </c>
      <c r="F105" s="70" t="s">
        <v>147</v>
      </c>
      <c r="G105" s="70" t="s">
        <v>151</v>
      </c>
      <c r="H105" s="71" t="s">
        <v>150</v>
      </c>
    </row>
    <row r="106" spans="1:8" ht="13.5" thickBot="1">
      <c r="A106" s="95" t="s">
        <v>188</v>
      </c>
      <c r="B106" s="89"/>
      <c r="C106" s="192"/>
      <c r="D106" s="89"/>
      <c r="E106" s="89"/>
      <c r="F106" s="89"/>
      <c r="G106" s="89"/>
      <c r="H106" s="90"/>
    </row>
    <row r="107" spans="1:8" ht="13.5" thickBot="1">
      <c r="A107" s="26"/>
      <c r="B107" s="96" t="s">
        <v>16</v>
      </c>
      <c r="C107" s="26"/>
      <c r="D107" s="96" t="s">
        <v>16</v>
      </c>
      <c r="E107" s="96" t="s">
        <v>16</v>
      </c>
      <c r="F107" s="96" t="s">
        <v>16</v>
      </c>
      <c r="G107" s="96" t="s">
        <v>16</v>
      </c>
      <c r="H107" s="97" t="s">
        <v>16</v>
      </c>
    </row>
    <row r="108" spans="1:8" ht="12.75">
      <c r="A108" s="85" t="s">
        <v>189</v>
      </c>
      <c r="B108" s="25"/>
      <c r="C108" s="190"/>
      <c r="D108" s="25"/>
      <c r="E108" s="25"/>
      <c r="F108" s="98" t="s">
        <v>16</v>
      </c>
      <c r="G108" s="98" t="s">
        <v>16</v>
      </c>
      <c r="H108" s="99" t="s">
        <v>16</v>
      </c>
    </row>
    <row r="109" spans="1:8" ht="13.5" thickBot="1">
      <c r="A109" s="18" t="s">
        <v>19</v>
      </c>
      <c r="B109" s="19">
        <v>3774</v>
      </c>
      <c r="C109" s="180">
        <v>1208</v>
      </c>
      <c r="D109" s="19">
        <v>600</v>
      </c>
      <c r="E109" s="19">
        <v>658</v>
      </c>
      <c r="F109" s="42">
        <v>1000</v>
      </c>
      <c r="G109" s="42">
        <v>1000</v>
      </c>
      <c r="H109" s="168">
        <v>1000</v>
      </c>
    </row>
    <row r="110" spans="1:8" ht="13.5" thickBot="1">
      <c r="A110" s="79" t="s">
        <v>266</v>
      </c>
      <c r="B110" s="80">
        <v>3774</v>
      </c>
      <c r="C110" s="188">
        <v>1208</v>
      </c>
      <c r="D110" s="80">
        <f>SUM(D108:D109)</f>
        <v>600</v>
      </c>
      <c r="E110" s="80">
        <f>SUM(E108:E109)</f>
        <v>658</v>
      </c>
      <c r="F110" s="80">
        <v>1000</v>
      </c>
      <c r="G110" s="80">
        <v>1000</v>
      </c>
      <c r="H110" s="80">
        <f>SUM(H108:H109)</f>
        <v>1000</v>
      </c>
    </row>
    <row r="111" spans="1:8" ht="13.5" thickBot="1">
      <c r="A111" s="81" t="s">
        <v>16</v>
      </c>
      <c r="B111" s="96" t="s">
        <v>16</v>
      </c>
      <c r="C111" s="81"/>
      <c r="D111" s="96" t="s">
        <v>16</v>
      </c>
      <c r="E111" s="96" t="s">
        <v>16</v>
      </c>
      <c r="F111" s="96" t="s">
        <v>16</v>
      </c>
      <c r="G111" s="96" t="s">
        <v>16</v>
      </c>
      <c r="H111" s="97"/>
    </row>
    <row r="112" spans="1:8" ht="12.75">
      <c r="A112" s="85" t="s">
        <v>190</v>
      </c>
      <c r="B112" s="25"/>
      <c r="C112" s="190" t="s">
        <v>16</v>
      </c>
      <c r="D112" s="25"/>
      <c r="E112" s="25"/>
      <c r="F112" s="25"/>
      <c r="G112" s="25" t="s">
        <v>16</v>
      </c>
      <c r="H112" s="25"/>
    </row>
    <row r="113" spans="1:8" ht="13.5" thickBot="1">
      <c r="A113" s="21" t="s">
        <v>20</v>
      </c>
      <c r="B113" s="22">
        <v>977</v>
      </c>
      <c r="C113" s="182">
        <v>750</v>
      </c>
      <c r="D113" s="22">
        <v>1000</v>
      </c>
      <c r="E113" s="22">
        <v>915</v>
      </c>
      <c r="F113" s="22">
        <v>1000</v>
      </c>
      <c r="G113" s="22">
        <v>1000</v>
      </c>
      <c r="H113" s="22">
        <v>1000</v>
      </c>
    </row>
    <row r="114" spans="1:8" ht="13.5" thickBot="1">
      <c r="A114" s="79" t="s">
        <v>266</v>
      </c>
      <c r="B114" s="80">
        <v>977</v>
      </c>
      <c r="C114" s="188">
        <v>750</v>
      </c>
      <c r="D114" s="80">
        <v>1000</v>
      </c>
      <c r="E114" s="80">
        <v>915</v>
      </c>
      <c r="F114" s="80">
        <v>1000</v>
      </c>
      <c r="G114" s="80">
        <v>1000</v>
      </c>
      <c r="H114" s="100">
        <v>1000</v>
      </c>
    </row>
    <row r="115" spans="1:8" ht="13.5" thickBot="1">
      <c r="A115" s="9"/>
      <c r="B115" s="65" t="s">
        <v>16</v>
      </c>
      <c r="C115" s="9"/>
      <c r="D115" s="65" t="s">
        <v>16</v>
      </c>
      <c r="E115" s="65" t="s">
        <v>16</v>
      </c>
      <c r="F115" s="65" t="s">
        <v>16</v>
      </c>
      <c r="G115" s="65" t="s">
        <v>16</v>
      </c>
      <c r="H115" s="101"/>
    </row>
    <row r="116" spans="1:8" ht="12.75">
      <c r="A116" s="85" t="s">
        <v>191</v>
      </c>
      <c r="B116" s="25"/>
      <c r="C116" s="190"/>
      <c r="D116" s="25"/>
      <c r="E116" s="25"/>
      <c r="F116" s="25"/>
      <c r="G116" s="25" t="s">
        <v>16</v>
      </c>
      <c r="H116" s="25"/>
    </row>
    <row r="117" spans="1:8" ht="12.75">
      <c r="A117" s="8" t="s">
        <v>21</v>
      </c>
      <c r="B117" s="2">
        <v>697</v>
      </c>
      <c r="C117" s="179">
        <v>792</v>
      </c>
      <c r="D117" s="2">
        <v>400</v>
      </c>
      <c r="E117" s="2">
        <v>418</v>
      </c>
      <c r="F117" s="2">
        <v>400</v>
      </c>
      <c r="G117" s="2">
        <v>400</v>
      </c>
      <c r="H117" s="2">
        <v>400</v>
      </c>
    </row>
    <row r="118" spans="1:8" ht="12.75">
      <c r="A118" s="8" t="s">
        <v>22</v>
      </c>
      <c r="B118" s="2">
        <v>324</v>
      </c>
      <c r="C118" s="179">
        <v>367</v>
      </c>
      <c r="D118" s="2">
        <v>600</v>
      </c>
      <c r="E118" s="2">
        <v>540</v>
      </c>
      <c r="F118" s="2">
        <v>600</v>
      </c>
      <c r="G118" s="2">
        <v>600</v>
      </c>
      <c r="H118" s="2">
        <v>600</v>
      </c>
    </row>
    <row r="119" spans="1:8" ht="13.5" thickBot="1">
      <c r="A119" s="18" t="s">
        <v>96</v>
      </c>
      <c r="B119" s="19" t="s">
        <v>16</v>
      </c>
      <c r="C119" s="180"/>
      <c r="D119" s="19" t="s">
        <v>16</v>
      </c>
      <c r="E119" s="19" t="s">
        <v>16</v>
      </c>
      <c r="F119" s="19" t="s">
        <v>16</v>
      </c>
      <c r="G119" s="19" t="s">
        <v>16</v>
      </c>
      <c r="H119" s="19" t="s">
        <v>16</v>
      </c>
    </row>
    <row r="120" spans="1:8" ht="13.5" thickBot="1">
      <c r="A120" s="79" t="s">
        <v>266</v>
      </c>
      <c r="B120" s="80">
        <f aca="true" t="shared" si="8" ref="B120:H120">SUM(B117:B119)</f>
        <v>1021</v>
      </c>
      <c r="C120" s="80">
        <f t="shared" si="8"/>
        <v>1159</v>
      </c>
      <c r="D120" s="80">
        <f t="shared" si="8"/>
        <v>1000</v>
      </c>
      <c r="E120" s="80">
        <f t="shared" si="8"/>
        <v>958</v>
      </c>
      <c r="F120" s="80">
        <f t="shared" si="8"/>
        <v>1000</v>
      </c>
      <c r="G120" s="80">
        <f t="shared" si="8"/>
        <v>1000</v>
      </c>
      <c r="H120" s="80">
        <f t="shared" si="8"/>
        <v>1000</v>
      </c>
    </row>
    <row r="121" spans="1:8" ht="13.5" thickBot="1">
      <c r="A121" s="88"/>
      <c r="B121" s="19"/>
      <c r="C121" s="88"/>
      <c r="D121" s="19"/>
      <c r="E121" s="19"/>
      <c r="F121" s="19"/>
      <c r="G121" s="19"/>
      <c r="H121" s="19"/>
    </row>
    <row r="122" spans="1:8" ht="12.75">
      <c r="A122" s="85" t="s">
        <v>192</v>
      </c>
      <c r="B122" s="25"/>
      <c r="C122" s="190"/>
      <c r="D122" s="25"/>
      <c r="E122" s="25"/>
      <c r="F122" s="25"/>
      <c r="G122" s="25" t="s">
        <v>16</v>
      </c>
      <c r="H122" s="25"/>
    </row>
    <row r="123" spans="1:8" ht="12.75">
      <c r="A123" s="8" t="s">
        <v>23</v>
      </c>
      <c r="B123" s="2">
        <v>0</v>
      </c>
      <c r="C123" s="179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3.5" thickBot="1">
      <c r="A124" s="18" t="s">
        <v>70</v>
      </c>
      <c r="B124" s="19">
        <v>839</v>
      </c>
      <c r="C124" s="180">
        <v>1844</v>
      </c>
      <c r="D124" s="19">
        <v>500</v>
      </c>
      <c r="E124" s="19">
        <v>476</v>
      </c>
      <c r="F124" s="19">
        <v>1000</v>
      </c>
      <c r="G124" s="19">
        <v>1000</v>
      </c>
      <c r="H124" s="19">
        <v>1000</v>
      </c>
    </row>
    <row r="125" spans="1:8" ht="13.5" thickBot="1">
      <c r="A125" s="79" t="s">
        <v>266</v>
      </c>
      <c r="B125" s="80">
        <f aca="true" t="shared" si="9" ref="B125:H125">SUM(B123:B124)</f>
        <v>839</v>
      </c>
      <c r="C125" s="80">
        <f t="shared" si="9"/>
        <v>1844</v>
      </c>
      <c r="D125" s="80">
        <f t="shared" si="9"/>
        <v>500</v>
      </c>
      <c r="E125" s="80">
        <f t="shared" si="9"/>
        <v>476</v>
      </c>
      <c r="F125" s="80">
        <f t="shared" si="9"/>
        <v>1000</v>
      </c>
      <c r="G125" s="80">
        <f t="shared" si="9"/>
        <v>1000</v>
      </c>
      <c r="H125" s="80">
        <f t="shared" si="9"/>
        <v>1000</v>
      </c>
    </row>
    <row r="126" spans="1:8" ht="13.5" thickBot="1">
      <c r="A126" s="28"/>
      <c r="B126" s="10"/>
      <c r="C126" s="28"/>
      <c r="D126" s="10"/>
      <c r="E126" s="10"/>
      <c r="F126" s="10"/>
      <c r="G126" s="10"/>
      <c r="H126" s="27"/>
    </row>
    <row r="127" spans="1:8" ht="12.75">
      <c r="A127" s="85" t="s">
        <v>193</v>
      </c>
      <c r="B127" s="25"/>
      <c r="C127" s="190"/>
      <c r="D127" s="25"/>
      <c r="E127" s="25"/>
      <c r="F127" s="25"/>
      <c r="G127" s="25"/>
      <c r="H127" s="25"/>
    </row>
    <row r="128" spans="1:8" ht="12.75">
      <c r="A128" s="8" t="s">
        <v>97</v>
      </c>
      <c r="B128" s="2">
        <v>188</v>
      </c>
      <c r="C128" s="179">
        <v>110</v>
      </c>
      <c r="D128" s="2">
        <v>800</v>
      </c>
      <c r="E128" s="2">
        <v>740</v>
      </c>
      <c r="F128" s="2">
        <v>800</v>
      </c>
      <c r="G128" s="2">
        <v>800</v>
      </c>
      <c r="H128" s="2">
        <v>800</v>
      </c>
    </row>
    <row r="129" spans="1:8" ht="13.5" thickBot="1">
      <c r="A129" s="18" t="s">
        <v>98</v>
      </c>
      <c r="B129" s="19">
        <v>7427</v>
      </c>
      <c r="C129" s="180">
        <v>5787</v>
      </c>
      <c r="D129" s="19">
        <v>4800</v>
      </c>
      <c r="E129" s="19">
        <v>3671</v>
      </c>
      <c r="F129" s="19">
        <v>4000</v>
      </c>
      <c r="G129" s="19">
        <v>4000</v>
      </c>
      <c r="H129" s="19">
        <v>4000</v>
      </c>
    </row>
    <row r="130" spans="1:8" ht="13.5" thickBot="1">
      <c r="A130" s="79" t="s">
        <v>266</v>
      </c>
      <c r="B130" s="80">
        <f aca="true" t="shared" si="10" ref="B130:H130">SUM(B128:B129)</f>
        <v>7615</v>
      </c>
      <c r="C130" s="80">
        <f t="shared" si="10"/>
        <v>5897</v>
      </c>
      <c r="D130" s="80">
        <f t="shared" si="10"/>
        <v>5600</v>
      </c>
      <c r="E130" s="80">
        <f t="shared" si="10"/>
        <v>4411</v>
      </c>
      <c r="F130" s="80">
        <f t="shared" si="10"/>
        <v>4800</v>
      </c>
      <c r="G130" s="80">
        <f t="shared" si="10"/>
        <v>4800</v>
      </c>
      <c r="H130" s="80">
        <f t="shared" si="10"/>
        <v>4800</v>
      </c>
    </row>
    <row r="131" spans="1:8" ht="13.5" thickBot="1">
      <c r="A131" s="91" t="s">
        <v>99</v>
      </c>
      <c r="B131" s="92">
        <f aca="true" t="shared" si="11" ref="B131:H131">SUM(B110,B114,B120,B125,B130)</f>
        <v>14226</v>
      </c>
      <c r="C131" s="92">
        <f t="shared" si="11"/>
        <v>10858</v>
      </c>
      <c r="D131" s="92">
        <f t="shared" si="11"/>
        <v>8700</v>
      </c>
      <c r="E131" s="92">
        <f t="shared" si="11"/>
        <v>7418</v>
      </c>
      <c r="F131" s="92">
        <f t="shared" si="11"/>
        <v>8800</v>
      </c>
      <c r="G131" s="92">
        <f t="shared" si="11"/>
        <v>8800</v>
      </c>
      <c r="H131" s="92">
        <f t="shared" si="11"/>
        <v>8800</v>
      </c>
    </row>
    <row r="132" spans="1:8" ht="13.5" thickBot="1">
      <c r="A132" s="79" t="s">
        <v>243</v>
      </c>
      <c r="B132" s="104" t="s">
        <v>16</v>
      </c>
      <c r="C132" s="188"/>
      <c r="D132" s="104" t="s">
        <v>16</v>
      </c>
      <c r="E132" s="104" t="s">
        <v>16</v>
      </c>
      <c r="F132" s="104" t="s">
        <v>16</v>
      </c>
      <c r="G132" s="104" t="s">
        <v>16</v>
      </c>
      <c r="H132" s="104"/>
    </row>
    <row r="133" spans="1:8" ht="12.75">
      <c r="A133" s="105" t="s">
        <v>244</v>
      </c>
      <c r="B133" s="47"/>
      <c r="C133" s="193"/>
      <c r="D133" s="47"/>
      <c r="E133" s="47"/>
      <c r="F133" s="47"/>
      <c r="G133" s="47" t="s">
        <v>16</v>
      </c>
      <c r="H133" s="47"/>
    </row>
    <row r="134" spans="1:8" ht="13.5" thickBot="1">
      <c r="A134" s="18" t="s">
        <v>162</v>
      </c>
      <c r="B134" s="19">
        <v>0</v>
      </c>
      <c r="C134" s="180">
        <v>0</v>
      </c>
      <c r="D134" s="19">
        <v>2750</v>
      </c>
      <c r="E134" s="19">
        <v>2611</v>
      </c>
      <c r="F134" s="19">
        <v>1000</v>
      </c>
      <c r="G134" s="19">
        <v>0</v>
      </c>
      <c r="H134" s="19">
        <v>0</v>
      </c>
    </row>
    <row r="135" spans="1:8" ht="13.5" thickBot="1">
      <c r="A135" s="79" t="s">
        <v>266</v>
      </c>
      <c r="B135" s="84">
        <v>0</v>
      </c>
      <c r="C135" s="188">
        <v>0</v>
      </c>
      <c r="D135" s="84">
        <v>2750</v>
      </c>
      <c r="E135" s="84">
        <v>2611</v>
      </c>
      <c r="F135" s="84">
        <v>1000</v>
      </c>
      <c r="G135" s="84">
        <v>0</v>
      </c>
      <c r="H135" s="84">
        <v>0</v>
      </c>
    </row>
    <row r="136" spans="1:8" ht="13.5" thickBot="1">
      <c r="A136" s="67"/>
      <c r="B136" s="65" t="s">
        <v>16</v>
      </c>
      <c r="C136" s="67"/>
      <c r="D136" s="65" t="s">
        <v>16</v>
      </c>
      <c r="E136" s="65" t="s">
        <v>16</v>
      </c>
      <c r="F136" s="65" t="s">
        <v>16</v>
      </c>
      <c r="G136" s="65" t="s">
        <v>16</v>
      </c>
      <c r="H136" s="65"/>
    </row>
    <row r="137" spans="1:8" ht="12.75">
      <c r="A137" s="85" t="s">
        <v>245</v>
      </c>
      <c r="B137" s="25"/>
      <c r="C137" s="190"/>
      <c r="D137" s="25"/>
      <c r="E137" s="25"/>
      <c r="F137" s="25"/>
      <c r="G137" s="25" t="s">
        <v>16</v>
      </c>
      <c r="H137" s="25"/>
    </row>
    <row r="138" spans="1:8" ht="12.75">
      <c r="A138" s="8" t="s">
        <v>163</v>
      </c>
      <c r="B138" s="2">
        <v>4766</v>
      </c>
      <c r="C138" s="179">
        <v>3694</v>
      </c>
      <c r="D138" s="2">
        <v>1000</v>
      </c>
      <c r="E138" s="2">
        <v>972</v>
      </c>
      <c r="F138" s="2">
        <v>1000</v>
      </c>
      <c r="G138" s="2">
        <v>2000</v>
      </c>
      <c r="H138" s="2">
        <v>2000</v>
      </c>
    </row>
    <row r="139" spans="1:8" ht="13.5" thickBot="1">
      <c r="A139" s="106" t="s">
        <v>164</v>
      </c>
      <c r="B139" s="107">
        <v>0</v>
      </c>
      <c r="C139" s="194">
        <v>0</v>
      </c>
      <c r="D139" s="107">
        <v>0</v>
      </c>
      <c r="E139" s="107">
        <v>0</v>
      </c>
      <c r="F139" s="107">
        <v>0</v>
      </c>
      <c r="G139" s="107">
        <v>0</v>
      </c>
      <c r="H139" s="107">
        <v>0</v>
      </c>
    </row>
    <row r="140" spans="1:8" ht="13.5" thickBot="1">
      <c r="A140" s="79" t="s">
        <v>266</v>
      </c>
      <c r="B140" s="84">
        <f aca="true" t="shared" si="12" ref="B140:H140">SUM(B138:B139)</f>
        <v>4766</v>
      </c>
      <c r="C140" s="84">
        <f t="shared" si="12"/>
        <v>3694</v>
      </c>
      <c r="D140" s="84">
        <f t="shared" si="12"/>
        <v>1000</v>
      </c>
      <c r="E140" s="84">
        <f t="shared" si="12"/>
        <v>972</v>
      </c>
      <c r="F140" s="84">
        <f t="shared" si="12"/>
        <v>1000</v>
      </c>
      <c r="G140" s="84">
        <f t="shared" si="12"/>
        <v>2000</v>
      </c>
      <c r="H140" s="84">
        <f t="shared" si="12"/>
        <v>2000</v>
      </c>
    </row>
    <row r="141" spans="1:8" ht="26.25" thickBot="1">
      <c r="A141" s="69" t="s">
        <v>69</v>
      </c>
      <c r="B141" s="70" t="s">
        <v>178</v>
      </c>
      <c r="C141" s="185" t="s">
        <v>179</v>
      </c>
      <c r="D141" s="70" t="s">
        <v>165</v>
      </c>
      <c r="E141" s="70" t="s">
        <v>149</v>
      </c>
      <c r="F141" s="70" t="s">
        <v>146</v>
      </c>
      <c r="G141" s="70" t="s">
        <v>145</v>
      </c>
      <c r="H141" s="71" t="s">
        <v>150</v>
      </c>
    </row>
    <row r="142" spans="1:8" ht="12.75">
      <c r="A142" s="109" t="s">
        <v>246</v>
      </c>
      <c r="B142" s="110"/>
      <c r="C142" s="123"/>
      <c r="D142" s="110"/>
      <c r="E142" s="110"/>
      <c r="F142" s="110"/>
      <c r="G142" s="110"/>
      <c r="H142" s="111"/>
    </row>
    <row r="143" spans="1:8" ht="12.75">
      <c r="A143" s="112" t="s">
        <v>100</v>
      </c>
      <c r="B143" s="167">
        <v>2478</v>
      </c>
      <c r="C143" s="112">
        <v>2544</v>
      </c>
      <c r="D143" s="167">
        <v>4000</v>
      </c>
      <c r="E143" s="167">
        <v>4087</v>
      </c>
      <c r="F143" s="167">
        <v>1000</v>
      </c>
      <c r="G143" s="167">
        <v>1000</v>
      </c>
      <c r="H143" s="167">
        <v>1000</v>
      </c>
    </row>
    <row r="144" spans="1:8" ht="13.5" thickBot="1">
      <c r="A144" s="113" t="s">
        <v>101</v>
      </c>
      <c r="B144" s="169"/>
      <c r="C144" s="113"/>
      <c r="D144" s="169">
        <v>1000</v>
      </c>
      <c r="E144" s="169">
        <v>325</v>
      </c>
      <c r="F144" s="170">
        <v>0</v>
      </c>
      <c r="G144" s="170">
        <v>0</v>
      </c>
      <c r="H144" s="170">
        <v>0</v>
      </c>
    </row>
    <row r="145" spans="1:8" ht="13.5" thickBot="1">
      <c r="A145" s="79" t="s">
        <v>289</v>
      </c>
      <c r="B145" s="80">
        <f aca="true" t="shared" si="13" ref="B145:H145">SUM(B143:B144)</f>
        <v>2478</v>
      </c>
      <c r="C145" s="80">
        <f t="shared" si="13"/>
        <v>2544</v>
      </c>
      <c r="D145" s="80">
        <f t="shared" si="13"/>
        <v>5000</v>
      </c>
      <c r="E145" s="80">
        <f t="shared" si="13"/>
        <v>4412</v>
      </c>
      <c r="F145" s="80">
        <f t="shared" si="13"/>
        <v>1000</v>
      </c>
      <c r="G145" s="80">
        <f t="shared" si="13"/>
        <v>1000</v>
      </c>
      <c r="H145" s="80">
        <f t="shared" si="13"/>
        <v>1000</v>
      </c>
    </row>
    <row r="146" spans="1:8" ht="13.5" thickBot="1">
      <c r="A146" s="114"/>
      <c r="B146" s="96" t="s">
        <v>16</v>
      </c>
      <c r="C146" s="196"/>
      <c r="D146" s="96" t="s">
        <v>16</v>
      </c>
      <c r="E146" s="96" t="s">
        <v>16</v>
      </c>
      <c r="F146" s="96" t="s">
        <v>16</v>
      </c>
      <c r="G146" s="96" t="s">
        <v>16</v>
      </c>
      <c r="H146" s="97"/>
    </row>
    <row r="147" spans="1:8" ht="12.75">
      <c r="A147" s="82" t="s">
        <v>247</v>
      </c>
      <c r="B147" s="25" t="s">
        <v>16</v>
      </c>
      <c r="C147" s="189"/>
      <c r="D147" s="25" t="s">
        <v>16</v>
      </c>
      <c r="E147" s="25" t="s">
        <v>16</v>
      </c>
      <c r="F147" s="25" t="s">
        <v>16</v>
      </c>
      <c r="G147" s="25"/>
      <c r="H147" s="25"/>
    </row>
    <row r="148" spans="1:8" ht="12.75">
      <c r="A148" s="8" t="s">
        <v>102</v>
      </c>
      <c r="B148" s="2">
        <v>0</v>
      </c>
      <c r="C148" s="179">
        <v>3499</v>
      </c>
      <c r="D148" s="2">
        <v>3500</v>
      </c>
      <c r="E148" s="2">
        <v>3616</v>
      </c>
      <c r="F148" s="2">
        <v>3600</v>
      </c>
      <c r="G148" s="2">
        <v>3600</v>
      </c>
      <c r="H148" s="2">
        <v>3600</v>
      </c>
    </row>
    <row r="149" spans="1:8" ht="13.5" thickBot="1">
      <c r="A149" s="18" t="s">
        <v>103</v>
      </c>
      <c r="B149" s="19">
        <v>0</v>
      </c>
      <c r="C149" s="180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</row>
    <row r="150" spans="1:8" ht="13.5" thickBot="1">
      <c r="A150" s="79" t="s">
        <v>287</v>
      </c>
      <c r="B150" s="84">
        <f aca="true" t="shared" si="14" ref="B150:H150">SUM(B148:B149)</f>
        <v>0</v>
      </c>
      <c r="C150" s="84">
        <f t="shared" si="14"/>
        <v>3499</v>
      </c>
      <c r="D150" s="84">
        <f t="shared" si="14"/>
        <v>3500</v>
      </c>
      <c r="E150" s="84">
        <f t="shared" si="14"/>
        <v>3616</v>
      </c>
      <c r="F150" s="84">
        <f t="shared" si="14"/>
        <v>3600</v>
      </c>
      <c r="G150" s="84">
        <f t="shared" si="14"/>
        <v>3600</v>
      </c>
      <c r="H150" s="84">
        <f t="shared" si="14"/>
        <v>3600</v>
      </c>
    </row>
    <row r="151" spans="1:8" ht="13.5" thickBot="1">
      <c r="A151" s="91" t="s">
        <v>104</v>
      </c>
      <c r="B151" s="92">
        <f>SUM(B135,B140,B145,B150)</f>
        <v>7244</v>
      </c>
      <c r="C151" s="92">
        <f>SUM(C135,C140,C145,C150)</f>
        <v>9737</v>
      </c>
      <c r="D151" s="92">
        <f>SUM(D135,D140,D145,D150)</f>
        <v>12250</v>
      </c>
      <c r="E151" s="92">
        <f>SUM(E135,E140,E145,E150)</f>
        <v>11611</v>
      </c>
      <c r="F151" s="92">
        <f>SUM(F135,F140,F145,F150)</f>
        <v>6600</v>
      </c>
      <c r="G151" s="92">
        <v>6600</v>
      </c>
      <c r="H151" s="92">
        <f>SUM(H135,H140,H145,H150)</f>
        <v>6600</v>
      </c>
    </row>
    <row r="152" spans="1:8" ht="13.5" thickBot="1">
      <c r="A152" s="75" t="s">
        <v>237</v>
      </c>
      <c r="B152" s="10"/>
      <c r="C152" s="103"/>
      <c r="D152" s="10"/>
      <c r="E152" s="10"/>
      <c r="F152" s="10"/>
      <c r="G152" s="10"/>
      <c r="H152" s="27"/>
    </row>
    <row r="153" spans="1:8" ht="12.75">
      <c r="A153" s="85" t="s">
        <v>238</v>
      </c>
      <c r="B153" s="25" t="s">
        <v>16</v>
      </c>
      <c r="C153" s="190"/>
      <c r="D153" s="25" t="s">
        <v>16</v>
      </c>
      <c r="E153" s="25" t="s">
        <v>16</v>
      </c>
      <c r="F153" s="25" t="s">
        <v>16</v>
      </c>
      <c r="G153" s="25" t="s">
        <v>16</v>
      </c>
      <c r="H153" s="25"/>
    </row>
    <row r="154" spans="1:8" ht="12.75">
      <c r="A154" s="8" t="s">
        <v>24</v>
      </c>
      <c r="B154" s="2">
        <v>1450</v>
      </c>
      <c r="C154" s="179">
        <v>1090</v>
      </c>
      <c r="D154" s="2">
        <v>1900</v>
      </c>
      <c r="E154" s="2">
        <v>960</v>
      </c>
      <c r="F154" s="2">
        <v>1200</v>
      </c>
      <c r="G154" s="2">
        <v>1200</v>
      </c>
      <c r="H154" s="2">
        <v>1200</v>
      </c>
    </row>
    <row r="155" spans="1:8" ht="12.75">
      <c r="A155" s="8" t="s">
        <v>25</v>
      </c>
      <c r="B155" s="2">
        <v>782</v>
      </c>
      <c r="C155" s="179">
        <v>198</v>
      </c>
      <c r="D155" s="2">
        <v>700</v>
      </c>
      <c r="E155" s="2">
        <v>541</v>
      </c>
      <c r="F155" s="2">
        <v>700</v>
      </c>
      <c r="G155" s="2">
        <v>700</v>
      </c>
      <c r="H155" s="2">
        <v>700</v>
      </c>
    </row>
    <row r="156" spans="1:8" ht="12.75">
      <c r="A156" s="8" t="s">
        <v>143</v>
      </c>
      <c r="B156" s="2">
        <v>607</v>
      </c>
      <c r="C156" s="179">
        <v>193</v>
      </c>
      <c r="D156" s="2">
        <v>3000</v>
      </c>
      <c r="E156" s="2">
        <v>4958</v>
      </c>
      <c r="F156" s="2">
        <v>1500</v>
      </c>
      <c r="G156" s="2">
        <v>1500</v>
      </c>
      <c r="H156" s="2">
        <v>1500</v>
      </c>
    </row>
    <row r="157" spans="1:8" ht="13.5" thickBot="1">
      <c r="A157" s="115" t="s">
        <v>194</v>
      </c>
      <c r="B157" s="19">
        <v>389</v>
      </c>
      <c r="C157" s="197">
        <v>103</v>
      </c>
      <c r="D157" s="19">
        <v>0</v>
      </c>
      <c r="E157" s="19">
        <v>95</v>
      </c>
      <c r="F157" s="19">
        <v>0</v>
      </c>
      <c r="G157" s="19">
        <v>0</v>
      </c>
      <c r="H157" s="19">
        <v>0</v>
      </c>
    </row>
    <row r="158" spans="1:8" ht="13.5" thickBot="1">
      <c r="A158" s="108" t="s">
        <v>291</v>
      </c>
      <c r="B158" s="84">
        <f aca="true" t="shared" si="15" ref="B158:H158">SUM(B153:B157)</f>
        <v>3228</v>
      </c>
      <c r="C158" s="84">
        <f t="shared" si="15"/>
        <v>1584</v>
      </c>
      <c r="D158" s="84">
        <f t="shared" si="15"/>
        <v>5600</v>
      </c>
      <c r="E158" s="84">
        <f t="shared" si="15"/>
        <v>6554</v>
      </c>
      <c r="F158" s="84">
        <f t="shared" si="15"/>
        <v>3400</v>
      </c>
      <c r="G158" s="84">
        <f t="shared" si="15"/>
        <v>3400</v>
      </c>
      <c r="H158" s="84">
        <f t="shared" si="15"/>
        <v>3400</v>
      </c>
    </row>
    <row r="159" spans="1:8" ht="13.5" thickBot="1">
      <c r="A159" s="116"/>
      <c r="B159" s="65" t="s">
        <v>16</v>
      </c>
      <c r="C159" s="198"/>
      <c r="D159" s="65" t="s">
        <v>16</v>
      </c>
      <c r="E159" s="65" t="s">
        <v>16</v>
      </c>
      <c r="F159" s="65" t="s">
        <v>16</v>
      </c>
      <c r="G159" s="65" t="s">
        <v>16</v>
      </c>
      <c r="H159" s="101"/>
    </row>
    <row r="160" spans="1:8" ht="12.75">
      <c r="A160" s="85" t="s">
        <v>239</v>
      </c>
      <c r="B160" s="25"/>
      <c r="C160" s="190"/>
      <c r="D160" s="25"/>
      <c r="E160" s="25"/>
      <c r="F160" s="25"/>
      <c r="G160" s="25" t="s">
        <v>16</v>
      </c>
      <c r="H160" s="25"/>
    </row>
    <row r="161" spans="1:8" ht="12.75">
      <c r="A161" s="8" t="s">
        <v>68</v>
      </c>
      <c r="B161" s="2">
        <v>4446</v>
      </c>
      <c r="C161" s="179">
        <v>4611</v>
      </c>
      <c r="D161" s="2">
        <v>4200</v>
      </c>
      <c r="E161" s="2">
        <v>4470</v>
      </c>
      <c r="F161" s="2">
        <v>4500</v>
      </c>
      <c r="G161" s="2">
        <v>4500</v>
      </c>
      <c r="H161" s="2">
        <v>4500</v>
      </c>
    </row>
    <row r="162" spans="1:8" ht="12.75">
      <c r="A162" s="8" t="s">
        <v>26</v>
      </c>
      <c r="B162" s="53">
        <v>665</v>
      </c>
      <c r="C162" s="179">
        <v>15</v>
      </c>
      <c r="D162" s="53">
        <v>300</v>
      </c>
      <c r="E162" s="53">
        <v>26</v>
      </c>
      <c r="F162" s="117">
        <v>50</v>
      </c>
      <c r="G162" s="53">
        <v>50</v>
      </c>
      <c r="H162" s="53">
        <v>50</v>
      </c>
    </row>
    <row r="163" spans="1:8" ht="12.75">
      <c r="A163" s="12" t="s">
        <v>195</v>
      </c>
      <c r="B163" s="2">
        <v>15</v>
      </c>
      <c r="C163" s="214">
        <v>112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3.5" thickBot="1">
      <c r="A164" s="18" t="s">
        <v>27</v>
      </c>
      <c r="B164" s="19">
        <v>0</v>
      </c>
      <c r="C164" s="180">
        <v>0</v>
      </c>
      <c r="D164" s="19">
        <v>1000</v>
      </c>
      <c r="E164" s="19">
        <v>611</v>
      </c>
      <c r="F164" s="19">
        <v>2000</v>
      </c>
      <c r="G164" s="19">
        <v>1000</v>
      </c>
      <c r="H164" s="19">
        <v>1000</v>
      </c>
    </row>
    <row r="165" spans="1:8" ht="13.5" thickBot="1">
      <c r="A165" s="79" t="s">
        <v>290</v>
      </c>
      <c r="B165" s="80">
        <f aca="true" t="shared" si="16" ref="B165:H165">SUM(B161:B164)</f>
        <v>5126</v>
      </c>
      <c r="C165" s="80">
        <f t="shared" si="16"/>
        <v>4738</v>
      </c>
      <c r="D165" s="80">
        <f t="shared" si="16"/>
        <v>5500</v>
      </c>
      <c r="E165" s="80">
        <f t="shared" si="16"/>
        <v>5107</v>
      </c>
      <c r="F165" s="80">
        <f t="shared" si="16"/>
        <v>6550</v>
      </c>
      <c r="G165" s="80">
        <f t="shared" si="16"/>
        <v>5550</v>
      </c>
      <c r="H165" s="80">
        <f t="shared" si="16"/>
        <v>5550</v>
      </c>
    </row>
    <row r="166" spans="1:8" ht="13.5" thickBot="1">
      <c r="A166" s="28"/>
      <c r="B166" s="10"/>
      <c r="C166" s="28"/>
      <c r="D166" s="10"/>
      <c r="E166" s="10"/>
      <c r="F166" s="10"/>
      <c r="G166" s="10" t="s">
        <v>16</v>
      </c>
      <c r="H166" s="10"/>
    </row>
    <row r="167" spans="1:8" ht="12.75">
      <c r="A167" s="82" t="s">
        <v>252</v>
      </c>
      <c r="B167" s="25"/>
      <c r="C167" s="189"/>
      <c r="D167" s="25"/>
      <c r="E167" s="25"/>
      <c r="F167" s="25"/>
      <c r="G167" s="25" t="s">
        <v>16</v>
      </c>
      <c r="H167" s="25"/>
    </row>
    <row r="168" spans="1:8" ht="12.75">
      <c r="A168" s="8" t="s">
        <v>75</v>
      </c>
      <c r="B168" s="2">
        <v>1137</v>
      </c>
      <c r="C168" s="179">
        <v>1249</v>
      </c>
      <c r="D168" s="2">
        <v>1000</v>
      </c>
      <c r="E168" s="2">
        <v>909</v>
      </c>
      <c r="F168" s="2">
        <v>1000</v>
      </c>
      <c r="G168" s="2">
        <v>1000</v>
      </c>
      <c r="H168" s="2">
        <v>1000</v>
      </c>
    </row>
    <row r="169" spans="1:8" ht="12.75">
      <c r="A169" s="7" t="s">
        <v>83</v>
      </c>
      <c r="B169" s="2">
        <v>0</v>
      </c>
      <c r="C169" s="178">
        <v>1633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3.5" thickBot="1">
      <c r="A170" s="115" t="s">
        <v>176</v>
      </c>
      <c r="B170" s="19">
        <v>0</v>
      </c>
      <c r="C170" s="197">
        <v>0</v>
      </c>
      <c r="D170" s="19">
        <v>0</v>
      </c>
      <c r="E170" s="19">
        <v>0</v>
      </c>
      <c r="F170" s="19">
        <v>1000</v>
      </c>
      <c r="G170" s="19">
        <v>0</v>
      </c>
      <c r="H170" s="19">
        <v>0</v>
      </c>
    </row>
    <row r="171" spans="1:8" ht="13.5" thickBot="1">
      <c r="A171" s="79" t="s">
        <v>289</v>
      </c>
      <c r="B171" s="80">
        <f aca="true" t="shared" si="17" ref="B171:H171">SUM(B168:B170)</f>
        <v>1137</v>
      </c>
      <c r="C171" s="80">
        <f t="shared" si="17"/>
        <v>2882</v>
      </c>
      <c r="D171" s="80">
        <f t="shared" si="17"/>
        <v>1000</v>
      </c>
      <c r="E171" s="80">
        <f t="shared" si="17"/>
        <v>909</v>
      </c>
      <c r="F171" s="80">
        <f t="shared" si="17"/>
        <v>2000</v>
      </c>
      <c r="G171" s="80">
        <f t="shared" si="17"/>
        <v>1000</v>
      </c>
      <c r="H171" s="80">
        <f t="shared" si="17"/>
        <v>1000</v>
      </c>
    </row>
    <row r="172" spans="1:8" ht="13.5" thickBot="1">
      <c r="A172" s="118"/>
      <c r="B172" s="119"/>
      <c r="C172" s="29"/>
      <c r="D172" s="119"/>
      <c r="E172" s="119"/>
      <c r="F172" s="73" t="s">
        <v>16</v>
      </c>
      <c r="G172" s="73"/>
      <c r="H172" s="74"/>
    </row>
    <row r="173" spans="1:8" ht="12.75">
      <c r="A173" s="85" t="s">
        <v>240</v>
      </c>
      <c r="B173" s="25"/>
      <c r="C173" s="190"/>
      <c r="D173" s="25"/>
      <c r="E173" s="25"/>
      <c r="F173" s="25"/>
      <c r="G173" s="120"/>
      <c r="H173" s="120"/>
    </row>
    <row r="174" spans="1:8" ht="12.75">
      <c r="A174" s="8" t="s">
        <v>105</v>
      </c>
      <c r="B174" s="2">
        <v>18150</v>
      </c>
      <c r="C174" s="179">
        <v>12973</v>
      </c>
      <c r="D174" s="2">
        <v>16000</v>
      </c>
      <c r="E174" s="2">
        <v>12731</v>
      </c>
      <c r="F174" s="2">
        <v>15000</v>
      </c>
      <c r="G174" s="2">
        <v>15000</v>
      </c>
      <c r="H174" s="2">
        <v>15000</v>
      </c>
    </row>
    <row r="175" spans="1:8" ht="12.75">
      <c r="A175" s="8" t="s">
        <v>106</v>
      </c>
      <c r="B175" s="2">
        <v>2440</v>
      </c>
      <c r="C175" s="179">
        <v>982</v>
      </c>
      <c r="D175" s="2">
        <v>2000</v>
      </c>
      <c r="E175" s="2">
        <v>1456</v>
      </c>
      <c r="F175" s="2">
        <v>2000</v>
      </c>
      <c r="G175" s="2">
        <v>2000</v>
      </c>
      <c r="H175" s="2">
        <v>2000</v>
      </c>
    </row>
    <row r="176" spans="1:8" ht="12.75">
      <c r="A176" s="8" t="s">
        <v>107</v>
      </c>
      <c r="B176" s="2">
        <v>196</v>
      </c>
      <c r="C176" s="179">
        <v>444</v>
      </c>
      <c r="D176" s="2">
        <v>100</v>
      </c>
      <c r="E176" s="2">
        <v>102</v>
      </c>
      <c r="F176" s="2">
        <v>100</v>
      </c>
      <c r="G176" s="2">
        <v>100</v>
      </c>
      <c r="H176" s="2">
        <v>100</v>
      </c>
    </row>
    <row r="177" spans="1:8" ht="13.5" thickBot="1">
      <c r="A177" s="18" t="s">
        <v>108</v>
      </c>
      <c r="B177" s="107">
        <v>2065</v>
      </c>
      <c r="C177" s="180">
        <v>2376</v>
      </c>
      <c r="D177" s="107">
        <v>2000</v>
      </c>
      <c r="E177" s="107">
        <v>460</v>
      </c>
      <c r="F177" s="107">
        <v>1500</v>
      </c>
      <c r="G177" s="107">
        <v>1500</v>
      </c>
      <c r="H177" s="107">
        <v>1500</v>
      </c>
    </row>
    <row r="178" spans="1:8" ht="13.5" thickBot="1">
      <c r="A178" s="79" t="s">
        <v>289</v>
      </c>
      <c r="B178" s="84">
        <f aca="true" t="shared" si="18" ref="B178:H178">SUM(B174:B177)</f>
        <v>22851</v>
      </c>
      <c r="C178" s="84">
        <f t="shared" si="18"/>
        <v>16775</v>
      </c>
      <c r="D178" s="84">
        <f t="shared" si="18"/>
        <v>20100</v>
      </c>
      <c r="E178" s="84">
        <f t="shared" si="18"/>
        <v>14749</v>
      </c>
      <c r="F178" s="84">
        <f t="shared" si="18"/>
        <v>18600</v>
      </c>
      <c r="G178" s="84">
        <f t="shared" si="18"/>
        <v>18600</v>
      </c>
      <c r="H178" s="84">
        <f t="shared" si="18"/>
        <v>18600</v>
      </c>
    </row>
    <row r="179" spans="1:8" ht="26.25" thickBot="1">
      <c r="A179" s="69" t="s">
        <v>69</v>
      </c>
      <c r="B179" s="70" t="s">
        <v>178</v>
      </c>
      <c r="C179" s="185" t="s">
        <v>179</v>
      </c>
      <c r="D179" s="70" t="s">
        <v>165</v>
      </c>
      <c r="E179" s="70" t="s">
        <v>149</v>
      </c>
      <c r="F179" s="70" t="s">
        <v>147</v>
      </c>
      <c r="G179" s="70" t="s">
        <v>145</v>
      </c>
      <c r="H179" s="71" t="s">
        <v>150</v>
      </c>
    </row>
    <row r="180" spans="1:8" ht="12.75">
      <c r="A180" s="85" t="s">
        <v>241</v>
      </c>
      <c r="B180" s="57"/>
      <c r="C180" s="190"/>
      <c r="D180" s="57"/>
      <c r="E180" s="57"/>
      <c r="F180" s="57"/>
      <c r="G180" s="57"/>
      <c r="H180" s="121"/>
    </row>
    <row r="181" spans="1:8" ht="12.75">
      <c r="A181" s="60" t="s">
        <v>109</v>
      </c>
      <c r="B181" s="59">
        <v>759</v>
      </c>
      <c r="C181" s="199">
        <v>435</v>
      </c>
      <c r="D181" s="59">
        <v>1000</v>
      </c>
      <c r="E181" s="59">
        <v>636</v>
      </c>
      <c r="F181" s="59">
        <v>1000</v>
      </c>
      <c r="G181" s="59">
        <v>1000</v>
      </c>
      <c r="H181" s="59">
        <v>1000</v>
      </c>
    </row>
    <row r="182" spans="1:8" ht="12.75">
      <c r="A182" s="60" t="s">
        <v>110</v>
      </c>
      <c r="B182" s="59">
        <v>188</v>
      </c>
      <c r="C182" s="199">
        <v>73</v>
      </c>
      <c r="D182" s="59">
        <v>0</v>
      </c>
      <c r="E182" s="59">
        <v>11</v>
      </c>
      <c r="F182" s="59">
        <v>100</v>
      </c>
      <c r="G182" s="59">
        <v>100</v>
      </c>
      <c r="H182" s="59">
        <v>100</v>
      </c>
    </row>
    <row r="183" spans="1:8" ht="12.75">
      <c r="A183" s="60" t="s">
        <v>111</v>
      </c>
      <c r="B183" s="38">
        <v>27</v>
      </c>
      <c r="C183" s="199">
        <v>0</v>
      </c>
      <c r="D183" s="38">
        <v>0</v>
      </c>
      <c r="E183" s="38">
        <v>0</v>
      </c>
      <c r="F183" s="38">
        <v>100</v>
      </c>
      <c r="G183" s="38">
        <v>100</v>
      </c>
      <c r="H183" s="38">
        <v>100</v>
      </c>
    </row>
    <row r="184" spans="1:8" ht="12.75">
      <c r="A184" s="212" t="s">
        <v>112</v>
      </c>
      <c r="B184" s="38">
        <v>183</v>
      </c>
      <c r="C184" s="212">
        <v>975</v>
      </c>
      <c r="D184" s="38">
        <v>400</v>
      </c>
      <c r="E184" s="38">
        <v>1045</v>
      </c>
      <c r="F184" s="38">
        <v>1000</v>
      </c>
      <c r="G184" s="38">
        <v>1000</v>
      </c>
      <c r="H184" s="38">
        <v>1000</v>
      </c>
    </row>
    <row r="185" spans="1:8" ht="13.5" thickBot="1">
      <c r="A185" s="157" t="s">
        <v>144</v>
      </c>
      <c r="B185" s="63">
        <v>0</v>
      </c>
      <c r="C185" s="64">
        <v>318</v>
      </c>
      <c r="D185" s="63">
        <v>100</v>
      </c>
      <c r="E185" s="63">
        <v>345</v>
      </c>
      <c r="F185" s="63">
        <v>0</v>
      </c>
      <c r="G185" s="63">
        <v>0</v>
      </c>
      <c r="H185" s="63">
        <v>0</v>
      </c>
    </row>
    <row r="186" spans="1:8" ht="13.5" thickBot="1">
      <c r="A186" s="108" t="s">
        <v>288</v>
      </c>
      <c r="B186" s="84">
        <f aca="true" t="shared" si="19" ref="B186:H186">SUM(B181:B185)</f>
        <v>1157</v>
      </c>
      <c r="C186" s="84">
        <f t="shared" si="19"/>
        <v>1801</v>
      </c>
      <c r="D186" s="84">
        <f t="shared" si="19"/>
        <v>1500</v>
      </c>
      <c r="E186" s="84">
        <f t="shared" si="19"/>
        <v>2037</v>
      </c>
      <c r="F186" s="84">
        <f t="shared" si="19"/>
        <v>2200</v>
      </c>
      <c r="G186" s="84">
        <f t="shared" si="19"/>
        <v>2200</v>
      </c>
      <c r="H186" s="84">
        <f t="shared" si="19"/>
        <v>2200</v>
      </c>
    </row>
    <row r="187" spans="1:8" ht="13.5" thickBot="1">
      <c r="A187" s="64"/>
      <c r="B187" s="10"/>
      <c r="C187" s="64"/>
      <c r="D187" s="10"/>
      <c r="E187" s="10"/>
      <c r="F187" s="10"/>
      <c r="G187" s="63"/>
      <c r="H187" s="27"/>
    </row>
    <row r="188" spans="1:8" ht="12.75">
      <c r="A188" s="85" t="s">
        <v>242</v>
      </c>
      <c r="B188" s="25"/>
      <c r="C188" s="190"/>
      <c r="D188" s="25"/>
      <c r="E188" s="25"/>
      <c r="F188" s="25" t="s">
        <v>16</v>
      </c>
      <c r="G188" s="121"/>
      <c r="H188" s="25"/>
    </row>
    <row r="189" spans="1:8" ht="13.5" thickBot="1">
      <c r="A189" s="18" t="s">
        <v>113</v>
      </c>
      <c r="B189" s="19">
        <v>2216</v>
      </c>
      <c r="C189" s="180">
        <v>1195</v>
      </c>
      <c r="D189" s="19">
        <v>1500</v>
      </c>
      <c r="E189" s="19">
        <v>1952</v>
      </c>
      <c r="F189" s="19">
        <v>1800</v>
      </c>
      <c r="G189" s="107">
        <v>1800</v>
      </c>
      <c r="H189" s="19">
        <v>1800</v>
      </c>
    </row>
    <row r="190" spans="1:8" ht="13.5" thickBot="1">
      <c r="A190" s="79" t="s">
        <v>287</v>
      </c>
      <c r="B190" s="84">
        <v>2216</v>
      </c>
      <c r="C190" s="188">
        <v>1195</v>
      </c>
      <c r="D190" s="84">
        <v>1500</v>
      </c>
      <c r="E190" s="84">
        <v>1952</v>
      </c>
      <c r="F190" s="84">
        <v>1800</v>
      </c>
      <c r="G190" s="84">
        <v>1800</v>
      </c>
      <c r="H190" s="80">
        <v>1800</v>
      </c>
    </row>
    <row r="191" spans="1:8" ht="13.5" thickBot="1">
      <c r="A191" s="91" t="s">
        <v>114</v>
      </c>
      <c r="B191" s="92">
        <f aca="true" t="shared" si="20" ref="B191:H191">SUM(B158,B165,B171,B178,B186,B190)</f>
        <v>35715</v>
      </c>
      <c r="C191" s="92">
        <f t="shared" si="20"/>
        <v>28975</v>
      </c>
      <c r="D191" s="92">
        <f t="shared" si="20"/>
        <v>35200</v>
      </c>
      <c r="E191" s="92">
        <f t="shared" si="20"/>
        <v>31308</v>
      </c>
      <c r="F191" s="92">
        <f t="shared" si="20"/>
        <v>34550</v>
      </c>
      <c r="G191" s="92">
        <f t="shared" si="20"/>
        <v>32550</v>
      </c>
      <c r="H191" s="92">
        <f t="shared" si="20"/>
        <v>32550</v>
      </c>
    </row>
    <row r="192" spans="1:8" ht="13.5" thickBot="1">
      <c r="A192" s="123"/>
      <c r="B192" s="73"/>
      <c r="C192" s="123"/>
      <c r="D192" s="73"/>
      <c r="E192" s="73"/>
      <c r="F192" s="73"/>
      <c r="G192" s="73"/>
      <c r="H192" s="124"/>
    </row>
    <row r="193" spans="1:8" ht="13.5" thickBot="1">
      <c r="A193" s="75" t="s">
        <v>234</v>
      </c>
      <c r="B193" s="125"/>
      <c r="C193" s="186"/>
      <c r="D193" s="125"/>
      <c r="E193" s="125"/>
      <c r="F193" s="125"/>
      <c r="G193" s="125"/>
      <c r="H193" s="126"/>
    </row>
    <row r="194" spans="1:8" ht="12.75">
      <c r="A194" s="127" t="s">
        <v>235</v>
      </c>
      <c r="B194" s="121"/>
      <c r="C194" s="201"/>
      <c r="D194" s="121"/>
      <c r="E194" s="121"/>
      <c r="F194" s="121"/>
      <c r="G194" s="121"/>
      <c r="H194" s="25"/>
    </row>
    <row r="195" spans="1:8" ht="13.5" thickBot="1">
      <c r="A195" s="122" t="s">
        <v>115</v>
      </c>
      <c r="B195" s="107">
        <v>990</v>
      </c>
      <c r="C195" s="200">
        <v>900</v>
      </c>
      <c r="D195" s="107">
        <v>1000</v>
      </c>
      <c r="E195" s="107">
        <v>1006</v>
      </c>
      <c r="F195" s="107">
        <v>1000</v>
      </c>
      <c r="G195" s="107">
        <v>1000</v>
      </c>
      <c r="H195" s="19">
        <v>1000</v>
      </c>
    </row>
    <row r="196" spans="1:8" ht="13.5" thickBot="1">
      <c r="A196" s="79" t="s">
        <v>286</v>
      </c>
      <c r="B196" s="84">
        <v>990</v>
      </c>
      <c r="C196" s="195">
        <v>900</v>
      </c>
      <c r="D196" s="84">
        <v>1000</v>
      </c>
      <c r="E196" s="84">
        <v>1006</v>
      </c>
      <c r="F196" s="84">
        <v>1000</v>
      </c>
      <c r="G196" s="84">
        <v>1000</v>
      </c>
      <c r="H196" s="80">
        <v>1000</v>
      </c>
    </row>
    <row r="197" spans="1:8" ht="13.5" thickBot="1">
      <c r="A197" s="64"/>
      <c r="B197" s="10"/>
      <c r="C197" s="64"/>
      <c r="D197" s="10"/>
      <c r="E197" s="10"/>
      <c r="F197" s="10"/>
      <c r="G197" s="10" t="s">
        <v>16</v>
      </c>
      <c r="H197" s="101"/>
    </row>
    <row r="198" spans="1:8" ht="12.75">
      <c r="A198" s="82" t="s">
        <v>236</v>
      </c>
      <c r="B198" s="25"/>
      <c r="C198" s="189"/>
      <c r="D198" s="25"/>
      <c r="E198" s="25"/>
      <c r="F198" s="25"/>
      <c r="G198" s="25" t="s">
        <v>16</v>
      </c>
      <c r="H198" s="25"/>
    </row>
    <row r="199" spans="1:8" ht="12.75">
      <c r="A199" s="8" t="s">
        <v>28</v>
      </c>
      <c r="B199" s="2">
        <v>6086</v>
      </c>
      <c r="C199" s="179">
        <v>4083</v>
      </c>
      <c r="D199" s="2">
        <v>4000</v>
      </c>
      <c r="E199" s="2">
        <v>2894</v>
      </c>
      <c r="F199" s="2">
        <v>4000</v>
      </c>
      <c r="G199" s="2">
        <v>4000</v>
      </c>
      <c r="H199" s="2">
        <v>4000</v>
      </c>
    </row>
    <row r="200" spans="1:8" ht="12.75">
      <c r="A200" s="8" t="s">
        <v>29</v>
      </c>
      <c r="B200" s="2">
        <v>63</v>
      </c>
      <c r="C200" s="179">
        <v>12</v>
      </c>
      <c r="D200" s="2">
        <v>300</v>
      </c>
      <c r="E200" s="2">
        <v>53</v>
      </c>
      <c r="F200" s="2">
        <v>0</v>
      </c>
      <c r="G200" s="2">
        <v>0</v>
      </c>
      <c r="H200" s="2">
        <v>0</v>
      </c>
    </row>
    <row r="201" spans="1:8" ht="12.75">
      <c r="A201" s="8" t="s">
        <v>30</v>
      </c>
      <c r="B201" s="2">
        <v>1017</v>
      </c>
      <c r="C201" s="179">
        <v>3728</v>
      </c>
      <c r="D201" s="2">
        <v>1200</v>
      </c>
      <c r="E201" s="2">
        <v>1667</v>
      </c>
      <c r="F201" s="2">
        <v>1200</v>
      </c>
      <c r="G201" s="2">
        <v>1000</v>
      </c>
      <c r="H201" s="2">
        <v>1000</v>
      </c>
    </row>
    <row r="202" spans="1:8" ht="12.75">
      <c r="A202" s="8" t="s">
        <v>31</v>
      </c>
      <c r="B202" s="2">
        <v>804</v>
      </c>
      <c r="C202" s="179">
        <v>1911</v>
      </c>
      <c r="D202" s="2">
        <v>1000</v>
      </c>
      <c r="E202" s="2">
        <v>579</v>
      </c>
      <c r="F202" s="2">
        <v>2000</v>
      </c>
      <c r="G202" s="2">
        <v>1000</v>
      </c>
      <c r="H202" s="2">
        <v>1000</v>
      </c>
    </row>
    <row r="203" spans="1:8" ht="12.75">
      <c r="A203" s="8" t="s">
        <v>76</v>
      </c>
      <c r="B203" s="128">
        <v>1962</v>
      </c>
      <c r="C203" s="179">
        <v>16352</v>
      </c>
      <c r="D203" s="128">
        <v>1500</v>
      </c>
      <c r="E203" s="128">
        <v>1600</v>
      </c>
      <c r="F203" s="128">
        <v>500</v>
      </c>
      <c r="G203" s="128">
        <v>500</v>
      </c>
      <c r="H203" s="128">
        <v>500</v>
      </c>
    </row>
    <row r="204" spans="1:8" ht="13.5" thickBot="1">
      <c r="A204" s="18" t="s">
        <v>116</v>
      </c>
      <c r="B204" s="129">
        <v>0</v>
      </c>
      <c r="C204" s="180">
        <v>110</v>
      </c>
      <c r="D204" s="129">
        <v>500</v>
      </c>
      <c r="E204" s="129">
        <v>0</v>
      </c>
      <c r="F204" s="129">
        <v>500</v>
      </c>
      <c r="G204" s="129">
        <v>0</v>
      </c>
      <c r="H204" s="129">
        <v>0</v>
      </c>
    </row>
    <row r="205" spans="1:8" ht="13.5" thickBot="1">
      <c r="A205" s="79" t="s">
        <v>285</v>
      </c>
      <c r="B205" s="84">
        <f aca="true" t="shared" si="21" ref="B205:H205">SUM(B199:B204)</f>
        <v>9932</v>
      </c>
      <c r="C205" s="84">
        <f t="shared" si="21"/>
        <v>26196</v>
      </c>
      <c r="D205" s="84">
        <f t="shared" si="21"/>
        <v>8500</v>
      </c>
      <c r="E205" s="84">
        <f t="shared" si="21"/>
        <v>6793</v>
      </c>
      <c r="F205" s="84">
        <f t="shared" si="21"/>
        <v>8200</v>
      </c>
      <c r="G205" s="84">
        <f t="shared" si="21"/>
        <v>6500</v>
      </c>
      <c r="H205" s="84">
        <f t="shared" si="21"/>
        <v>6500</v>
      </c>
    </row>
    <row r="206" spans="1:8" ht="13.5" thickBot="1">
      <c r="A206" s="91" t="s">
        <v>117</v>
      </c>
      <c r="B206" s="92">
        <f aca="true" t="shared" si="22" ref="B206:H206">SUM(B196,B205)</f>
        <v>10922</v>
      </c>
      <c r="C206" s="92">
        <f t="shared" si="22"/>
        <v>27096</v>
      </c>
      <c r="D206" s="92">
        <f t="shared" si="22"/>
        <v>9500</v>
      </c>
      <c r="E206" s="92">
        <f t="shared" si="22"/>
        <v>7799</v>
      </c>
      <c r="F206" s="92">
        <f t="shared" si="22"/>
        <v>9200</v>
      </c>
      <c r="G206" s="92">
        <f t="shared" si="22"/>
        <v>7500</v>
      </c>
      <c r="H206" s="92">
        <f t="shared" si="22"/>
        <v>7500</v>
      </c>
    </row>
    <row r="207" spans="1:8" ht="13.5" thickBot="1">
      <c r="A207" s="30" t="s">
        <v>16</v>
      </c>
      <c r="B207" s="130"/>
      <c r="C207" s="30"/>
      <c r="D207" s="130"/>
      <c r="E207" s="130"/>
      <c r="F207" s="130"/>
      <c r="G207" s="130" t="s">
        <v>74</v>
      </c>
      <c r="H207" s="130" t="s">
        <v>16</v>
      </c>
    </row>
    <row r="208" spans="1:8" ht="13.5" thickBot="1">
      <c r="A208" s="75" t="s">
        <v>227</v>
      </c>
      <c r="B208" s="125"/>
      <c r="C208" s="186"/>
      <c r="D208" s="125"/>
      <c r="E208" s="125"/>
      <c r="F208" s="125"/>
      <c r="G208" s="125"/>
      <c r="H208" s="131"/>
    </row>
    <row r="209" spans="1:8" ht="12.75">
      <c r="A209" s="85" t="s">
        <v>228</v>
      </c>
      <c r="B209" s="25"/>
      <c r="C209" s="190"/>
      <c r="D209" s="25"/>
      <c r="E209" s="25"/>
      <c r="F209" s="25"/>
      <c r="G209" s="25" t="s">
        <v>16</v>
      </c>
      <c r="H209" s="25"/>
    </row>
    <row r="210" spans="1:8" ht="13.5" thickBot="1">
      <c r="A210" s="18" t="s">
        <v>32</v>
      </c>
      <c r="B210" s="19">
        <v>45481</v>
      </c>
      <c r="C210" s="180">
        <v>50125</v>
      </c>
      <c r="D210" s="19">
        <v>48250</v>
      </c>
      <c r="E210" s="19">
        <v>48329</v>
      </c>
      <c r="F210" s="19">
        <v>48250</v>
      </c>
      <c r="G210" s="19">
        <v>48250</v>
      </c>
      <c r="H210" s="19">
        <v>48250</v>
      </c>
    </row>
    <row r="211" spans="1:8" ht="13.5" thickBot="1">
      <c r="A211" s="79" t="s">
        <v>272</v>
      </c>
      <c r="B211" s="80">
        <v>45481</v>
      </c>
      <c r="C211" s="188">
        <v>50125</v>
      </c>
      <c r="D211" s="80">
        <v>48250</v>
      </c>
      <c r="E211" s="80">
        <v>48329</v>
      </c>
      <c r="F211" s="80">
        <v>48250</v>
      </c>
      <c r="G211" s="80">
        <v>48250</v>
      </c>
      <c r="H211" s="80">
        <v>48250</v>
      </c>
    </row>
    <row r="212" spans="1:8" ht="12.75">
      <c r="A212" s="85" t="s">
        <v>229</v>
      </c>
      <c r="B212" s="25"/>
      <c r="C212" s="190"/>
      <c r="D212" s="25"/>
      <c r="E212" s="25"/>
      <c r="F212" s="25"/>
      <c r="G212" s="25" t="s">
        <v>16</v>
      </c>
      <c r="H212" s="217"/>
    </row>
    <row r="213" spans="1:8" ht="13.5" thickBot="1">
      <c r="A213" s="21" t="s">
        <v>233</v>
      </c>
      <c r="B213" s="22"/>
      <c r="C213" s="182"/>
      <c r="D213" s="22" t="s">
        <v>16</v>
      </c>
      <c r="E213" s="22" t="s">
        <v>16</v>
      </c>
      <c r="F213" s="22"/>
      <c r="G213" s="22" t="s">
        <v>16</v>
      </c>
      <c r="H213" s="218"/>
    </row>
    <row r="214" spans="1:8" ht="26.25" thickBot="1">
      <c r="A214" s="69" t="s">
        <v>69</v>
      </c>
      <c r="B214" s="70" t="s">
        <v>178</v>
      </c>
      <c r="C214" s="185" t="s">
        <v>179</v>
      </c>
      <c r="D214" s="70" t="s">
        <v>165</v>
      </c>
      <c r="E214" s="70" t="s">
        <v>149</v>
      </c>
      <c r="F214" s="70" t="s">
        <v>147</v>
      </c>
      <c r="G214" s="70" t="s">
        <v>145</v>
      </c>
      <c r="H214" s="71" t="s">
        <v>150</v>
      </c>
    </row>
    <row r="215" spans="1:8" ht="13.5" thickBot="1">
      <c r="A215" s="24"/>
      <c r="B215" s="65" t="s">
        <v>16</v>
      </c>
      <c r="C215" s="28"/>
      <c r="D215" s="65" t="s">
        <v>16</v>
      </c>
      <c r="E215" s="65" t="s">
        <v>16</v>
      </c>
      <c r="F215" s="65" t="s">
        <v>16</v>
      </c>
      <c r="G215" s="65" t="s">
        <v>16</v>
      </c>
      <c r="H215" s="101"/>
    </row>
    <row r="216" spans="1:8" ht="12.75">
      <c r="A216" s="85" t="s">
        <v>230</v>
      </c>
      <c r="B216" s="25"/>
      <c r="C216" s="190"/>
      <c r="D216" s="25"/>
      <c r="E216" s="25"/>
      <c r="F216" s="25"/>
      <c r="G216" s="25" t="s">
        <v>16</v>
      </c>
      <c r="H216" s="25"/>
    </row>
    <row r="217" spans="1:8" ht="12.75">
      <c r="A217" s="157" t="s">
        <v>231</v>
      </c>
      <c r="B217" s="10">
        <v>0</v>
      </c>
      <c r="C217" s="64">
        <v>0</v>
      </c>
      <c r="D217" s="10">
        <v>4000</v>
      </c>
      <c r="E217" s="10">
        <v>656</v>
      </c>
      <c r="F217" s="10">
        <v>6000</v>
      </c>
      <c r="G217" s="10">
        <v>6000</v>
      </c>
      <c r="H217" s="10">
        <v>6000</v>
      </c>
    </row>
    <row r="218" spans="1:8" ht="13.5" thickBot="1">
      <c r="A218" s="18" t="s">
        <v>232</v>
      </c>
      <c r="B218" s="19">
        <v>2307</v>
      </c>
      <c r="C218" s="180">
        <v>2606</v>
      </c>
      <c r="D218" s="19">
        <v>2800</v>
      </c>
      <c r="E218" s="19">
        <v>2027</v>
      </c>
      <c r="F218" s="19">
        <v>2800</v>
      </c>
      <c r="G218" s="107">
        <v>2800</v>
      </c>
      <c r="H218" s="107">
        <v>2800</v>
      </c>
    </row>
    <row r="219" spans="1:8" ht="13.5" thickBot="1">
      <c r="A219" s="108" t="s">
        <v>272</v>
      </c>
      <c r="B219" s="84">
        <f aca="true" t="shared" si="23" ref="B219:H219">SUM(B217:B218)</f>
        <v>2307</v>
      </c>
      <c r="C219" s="84">
        <f t="shared" si="23"/>
        <v>2606</v>
      </c>
      <c r="D219" s="84">
        <f t="shared" si="23"/>
        <v>6800</v>
      </c>
      <c r="E219" s="84">
        <f t="shared" si="23"/>
        <v>2683</v>
      </c>
      <c r="F219" s="84">
        <f t="shared" si="23"/>
        <v>8800</v>
      </c>
      <c r="G219" s="84">
        <f t="shared" si="23"/>
        <v>8800</v>
      </c>
      <c r="H219" s="84">
        <f t="shared" si="23"/>
        <v>8800</v>
      </c>
    </row>
    <row r="220" spans="1:8" ht="13.5" thickBot="1">
      <c r="A220" s="132" t="s">
        <v>118</v>
      </c>
      <c r="B220" s="133">
        <f aca="true" t="shared" si="24" ref="B220:H220">SUM(B211,B214,B219)</f>
        <v>47788</v>
      </c>
      <c r="C220" s="133">
        <f t="shared" si="24"/>
        <v>52731</v>
      </c>
      <c r="D220" s="133">
        <f t="shared" si="24"/>
        <v>55050</v>
      </c>
      <c r="E220" s="133">
        <f t="shared" si="24"/>
        <v>51012</v>
      </c>
      <c r="F220" s="133">
        <f t="shared" si="24"/>
        <v>57050</v>
      </c>
      <c r="G220" s="133">
        <f t="shared" si="24"/>
        <v>57050</v>
      </c>
      <c r="H220" s="133">
        <f t="shared" si="24"/>
        <v>57050</v>
      </c>
    </row>
    <row r="221" spans="1:8" ht="13.5" thickBot="1">
      <c r="A221" s="134" t="s">
        <v>16</v>
      </c>
      <c r="B221" s="32" t="s">
        <v>16</v>
      </c>
      <c r="C221" s="134"/>
      <c r="D221" s="32" t="s">
        <v>16</v>
      </c>
      <c r="E221" s="32" t="s">
        <v>16</v>
      </c>
      <c r="F221" s="32" t="s">
        <v>16</v>
      </c>
      <c r="G221" s="34" t="s">
        <v>16</v>
      </c>
      <c r="H221" s="32" t="s">
        <v>16</v>
      </c>
    </row>
    <row r="222" spans="1:8" ht="12.75">
      <c r="A222" s="127" t="s">
        <v>226</v>
      </c>
      <c r="B222" s="25"/>
      <c r="C222" s="201"/>
      <c r="D222" s="25"/>
      <c r="E222" s="25"/>
      <c r="F222" s="25"/>
      <c r="G222" s="25" t="s">
        <v>16</v>
      </c>
      <c r="H222" s="25"/>
    </row>
    <row r="223" spans="1:8" ht="13.5" thickBot="1">
      <c r="A223" s="18" t="s">
        <v>77</v>
      </c>
      <c r="B223" s="19">
        <v>633</v>
      </c>
      <c r="C223" s="180">
        <v>1864</v>
      </c>
      <c r="D223" s="19">
        <v>1000</v>
      </c>
      <c r="E223" s="19">
        <v>465</v>
      </c>
      <c r="F223" s="19">
        <v>1000</v>
      </c>
      <c r="G223" s="19">
        <v>1000</v>
      </c>
      <c r="H223" s="19">
        <v>1000</v>
      </c>
    </row>
    <row r="224" spans="1:8" ht="13.5" thickBot="1">
      <c r="A224" s="91" t="s">
        <v>284</v>
      </c>
      <c r="B224" s="92">
        <v>633</v>
      </c>
      <c r="C224" s="191">
        <v>1864</v>
      </c>
      <c r="D224" s="92">
        <v>1000</v>
      </c>
      <c r="E224" s="92">
        <v>465</v>
      </c>
      <c r="F224" s="92">
        <v>1000</v>
      </c>
      <c r="G224" s="92">
        <v>1000</v>
      </c>
      <c r="H224" s="92">
        <v>1000</v>
      </c>
    </row>
    <row r="225" spans="1:8" ht="13.5" thickBot="1">
      <c r="A225" s="67"/>
      <c r="B225" s="63"/>
      <c r="C225" s="67"/>
      <c r="D225" s="63"/>
      <c r="E225" s="63"/>
      <c r="F225" s="63"/>
      <c r="G225" s="63"/>
      <c r="H225" s="62"/>
    </row>
    <row r="226" spans="1:8" ht="13.5" thickBot="1">
      <c r="A226" s="108" t="s">
        <v>221</v>
      </c>
      <c r="B226" s="76"/>
      <c r="C226" s="186"/>
      <c r="D226" s="76"/>
      <c r="E226" s="76"/>
      <c r="F226" s="76"/>
      <c r="G226" s="76"/>
      <c r="H226" s="77"/>
    </row>
    <row r="227" spans="1:8" ht="12.75">
      <c r="A227" s="135" t="s">
        <v>222</v>
      </c>
      <c r="B227" s="25"/>
      <c r="C227" s="202"/>
      <c r="D227" s="25" t="s">
        <v>16</v>
      </c>
      <c r="E227" s="25" t="s">
        <v>16</v>
      </c>
      <c r="F227" s="25" t="s">
        <v>16</v>
      </c>
      <c r="G227" s="25" t="s">
        <v>16</v>
      </c>
      <c r="H227" s="25"/>
    </row>
    <row r="228" spans="1:8" ht="12.75">
      <c r="A228" s="8" t="s">
        <v>78</v>
      </c>
      <c r="B228" s="2">
        <v>9208</v>
      </c>
      <c r="C228" s="179">
        <v>7732</v>
      </c>
      <c r="D228" s="2">
        <v>8360</v>
      </c>
      <c r="E228" s="2">
        <v>7262</v>
      </c>
      <c r="F228" s="2">
        <v>8360</v>
      </c>
      <c r="G228" s="2">
        <v>8360</v>
      </c>
      <c r="H228" s="2">
        <v>8360</v>
      </c>
    </row>
    <row r="229" spans="1:8" ht="13.5" thickBot="1">
      <c r="A229" s="21" t="s">
        <v>79</v>
      </c>
      <c r="B229" s="22">
        <v>995</v>
      </c>
      <c r="C229" s="182">
        <v>995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</row>
    <row r="230" spans="1:8" ht="13.5" thickBot="1">
      <c r="A230" s="79" t="s">
        <v>283</v>
      </c>
      <c r="B230" s="80">
        <f aca="true" t="shared" si="25" ref="B230:H230">SUM(B228:B229)</f>
        <v>10203</v>
      </c>
      <c r="C230" s="80">
        <f t="shared" si="25"/>
        <v>8727</v>
      </c>
      <c r="D230" s="80">
        <f t="shared" si="25"/>
        <v>8360</v>
      </c>
      <c r="E230" s="80">
        <f t="shared" si="25"/>
        <v>7262</v>
      </c>
      <c r="F230" s="80">
        <f t="shared" si="25"/>
        <v>8360</v>
      </c>
      <c r="G230" s="80">
        <f t="shared" si="25"/>
        <v>8360</v>
      </c>
      <c r="H230" s="80">
        <f t="shared" si="25"/>
        <v>8360</v>
      </c>
    </row>
    <row r="231" spans="1:8" ht="13.5" thickBot="1">
      <c r="A231" s="9"/>
      <c r="B231" s="65" t="s">
        <v>16</v>
      </c>
      <c r="C231" s="9"/>
      <c r="D231" s="65" t="s">
        <v>16</v>
      </c>
      <c r="E231" s="65" t="s">
        <v>16</v>
      </c>
      <c r="F231" s="65" t="s">
        <v>16</v>
      </c>
      <c r="G231" s="65" t="s">
        <v>16</v>
      </c>
      <c r="H231" s="101" t="s">
        <v>16</v>
      </c>
    </row>
    <row r="232" spans="1:8" ht="12.75">
      <c r="A232" s="85" t="s">
        <v>223</v>
      </c>
      <c r="B232" s="25" t="s">
        <v>16</v>
      </c>
      <c r="C232" s="190"/>
      <c r="D232" s="25" t="s">
        <v>16</v>
      </c>
      <c r="E232" s="25" t="s">
        <v>16</v>
      </c>
      <c r="F232" s="25" t="s">
        <v>16</v>
      </c>
      <c r="G232" s="25" t="s">
        <v>16</v>
      </c>
      <c r="H232" s="25" t="s">
        <v>16</v>
      </c>
    </row>
    <row r="233" spans="1:8" ht="12.75">
      <c r="A233" s="8" t="s">
        <v>177</v>
      </c>
      <c r="B233" s="2">
        <v>701</v>
      </c>
      <c r="C233" s="179">
        <v>574</v>
      </c>
      <c r="D233" s="2">
        <v>750</v>
      </c>
      <c r="E233" s="2">
        <v>442</v>
      </c>
      <c r="F233" s="2">
        <v>750</v>
      </c>
      <c r="G233" s="2">
        <v>750</v>
      </c>
      <c r="H233" s="2">
        <v>750</v>
      </c>
    </row>
    <row r="234" spans="1:8" ht="13.5" thickBot="1">
      <c r="A234" s="21" t="s">
        <v>33</v>
      </c>
      <c r="B234" s="22">
        <v>514</v>
      </c>
      <c r="C234" s="182">
        <v>473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</row>
    <row r="235" spans="1:8" ht="13.5" thickBot="1">
      <c r="A235" s="79" t="s">
        <v>282</v>
      </c>
      <c r="B235" s="80">
        <f aca="true" t="shared" si="26" ref="B235:H235">SUM(B233:B234)</f>
        <v>1215</v>
      </c>
      <c r="C235" s="80">
        <f t="shared" si="26"/>
        <v>1047</v>
      </c>
      <c r="D235" s="80">
        <f t="shared" si="26"/>
        <v>750</v>
      </c>
      <c r="E235" s="80">
        <f t="shared" si="26"/>
        <v>442</v>
      </c>
      <c r="F235" s="80">
        <f t="shared" si="26"/>
        <v>750</v>
      </c>
      <c r="G235" s="80">
        <f t="shared" si="26"/>
        <v>750</v>
      </c>
      <c r="H235" s="80">
        <f t="shared" si="26"/>
        <v>750</v>
      </c>
    </row>
    <row r="236" spans="1:8" ht="13.5" thickBot="1">
      <c r="A236" s="9"/>
      <c r="B236" s="65" t="s">
        <v>16</v>
      </c>
      <c r="C236" s="9"/>
      <c r="D236" s="65" t="s">
        <v>16</v>
      </c>
      <c r="E236" s="65" t="s">
        <v>16</v>
      </c>
      <c r="F236" s="65" t="s">
        <v>16</v>
      </c>
      <c r="G236" s="65" t="s">
        <v>16</v>
      </c>
      <c r="H236" s="101" t="s">
        <v>16</v>
      </c>
    </row>
    <row r="237" spans="1:8" ht="12.75">
      <c r="A237" s="85" t="s">
        <v>224</v>
      </c>
      <c r="B237" s="25" t="s">
        <v>16</v>
      </c>
      <c r="C237" s="190"/>
      <c r="D237" s="25" t="s">
        <v>16</v>
      </c>
      <c r="E237" s="25" t="s">
        <v>16</v>
      </c>
      <c r="F237" s="25" t="s">
        <v>16</v>
      </c>
      <c r="G237" s="25" t="s">
        <v>16</v>
      </c>
      <c r="H237" s="25" t="s">
        <v>16</v>
      </c>
    </row>
    <row r="238" spans="1:8" ht="12.75">
      <c r="A238" s="8" t="s">
        <v>34</v>
      </c>
      <c r="B238" s="2">
        <v>876</v>
      </c>
      <c r="C238" s="179">
        <v>725</v>
      </c>
      <c r="D238" s="2">
        <v>400</v>
      </c>
      <c r="E238" s="2">
        <v>293</v>
      </c>
      <c r="F238" s="2">
        <v>1000</v>
      </c>
      <c r="G238" s="2">
        <v>1000</v>
      </c>
      <c r="H238" s="2">
        <v>1000</v>
      </c>
    </row>
    <row r="239" spans="1:8" ht="13.5" thickBot="1">
      <c r="A239" s="21" t="s">
        <v>35</v>
      </c>
      <c r="B239" s="22">
        <v>518</v>
      </c>
      <c r="C239" s="182">
        <v>295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</row>
    <row r="240" spans="1:8" ht="13.5" thickBot="1">
      <c r="A240" s="79" t="s">
        <v>281</v>
      </c>
      <c r="B240" s="80">
        <f>SUM(B238:B239)</f>
        <v>1394</v>
      </c>
      <c r="C240" s="80">
        <f>SUM(C238:C239)</f>
        <v>1020</v>
      </c>
      <c r="D240" s="80">
        <v>400</v>
      </c>
      <c r="E240" s="80">
        <f>SUM(E238:E239)</f>
        <v>293</v>
      </c>
      <c r="F240" s="80">
        <f>SUM(F238:F239)</f>
        <v>1000</v>
      </c>
      <c r="G240" s="80">
        <f>SUM(G238:G239)</f>
        <v>1000</v>
      </c>
      <c r="H240" s="80">
        <f>SUM(H238:H239)</f>
        <v>1000</v>
      </c>
    </row>
    <row r="241" spans="1:8" ht="13.5" thickBot="1">
      <c r="A241" s="9" t="s">
        <v>16</v>
      </c>
      <c r="B241" s="65" t="s">
        <v>16</v>
      </c>
      <c r="C241" s="9"/>
      <c r="D241" s="65" t="s">
        <v>16</v>
      </c>
      <c r="E241" s="65" t="s">
        <v>16</v>
      </c>
      <c r="F241" s="65" t="s">
        <v>16</v>
      </c>
      <c r="G241" s="65" t="s">
        <v>16</v>
      </c>
      <c r="H241" s="101"/>
    </row>
    <row r="242" spans="1:8" ht="12.75">
      <c r="A242" s="85" t="s">
        <v>225</v>
      </c>
      <c r="B242" s="121" t="s">
        <v>16</v>
      </c>
      <c r="C242" s="190"/>
      <c r="D242" s="121" t="s">
        <v>16</v>
      </c>
      <c r="E242" s="121" t="s">
        <v>16</v>
      </c>
      <c r="F242" s="121" t="s">
        <v>16</v>
      </c>
      <c r="G242" s="121" t="s">
        <v>16</v>
      </c>
      <c r="H242" s="121" t="s">
        <v>16</v>
      </c>
    </row>
    <row r="243" spans="1:8" ht="13.5" thickBot="1">
      <c r="A243" s="115" t="s">
        <v>196</v>
      </c>
      <c r="B243" s="107">
        <v>325</v>
      </c>
      <c r="C243" s="197">
        <v>111</v>
      </c>
      <c r="D243" s="107">
        <v>600</v>
      </c>
      <c r="E243" s="107">
        <v>0</v>
      </c>
      <c r="F243" s="107">
        <v>0</v>
      </c>
      <c r="G243" s="107">
        <v>0</v>
      </c>
      <c r="H243" s="107">
        <v>0</v>
      </c>
    </row>
    <row r="244" spans="1:8" ht="13.5" thickBot="1">
      <c r="A244" s="79" t="s">
        <v>280</v>
      </c>
      <c r="B244" s="84">
        <v>325</v>
      </c>
      <c r="C244" s="195">
        <v>111</v>
      </c>
      <c r="D244" s="84">
        <v>600</v>
      </c>
      <c r="E244" s="84">
        <v>0</v>
      </c>
      <c r="F244" s="84">
        <v>0</v>
      </c>
      <c r="G244" s="84">
        <v>0</v>
      </c>
      <c r="H244" s="84">
        <v>0</v>
      </c>
    </row>
    <row r="245" spans="1:8" ht="13.5" thickBot="1">
      <c r="A245" s="91" t="s">
        <v>119</v>
      </c>
      <c r="B245" s="92">
        <f aca="true" t="shared" si="27" ref="B245:H245">SUM(B230,B235,B240,B244)</f>
        <v>13137</v>
      </c>
      <c r="C245" s="92">
        <f t="shared" si="27"/>
        <v>10905</v>
      </c>
      <c r="D245" s="92">
        <f t="shared" si="27"/>
        <v>10110</v>
      </c>
      <c r="E245" s="92">
        <f t="shared" si="27"/>
        <v>7997</v>
      </c>
      <c r="F245" s="92">
        <f t="shared" si="27"/>
        <v>10110</v>
      </c>
      <c r="G245" s="92">
        <f t="shared" si="27"/>
        <v>10110</v>
      </c>
      <c r="H245" s="92">
        <f t="shared" si="27"/>
        <v>10110</v>
      </c>
    </row>
    <row r="246" spans="1:8" ht="26.25" thickBot="1">
      <c r="A246" s="69">
        <v>9</v>
      </c>
      <c r="B246" s="70" t="s">
        <v>178</v>
      </c>
      <c r="C246" s="185" t="s">
        <v>179</v>
      </c>
      <c r="D246" s="70" t="s">
        <v>165</v>
      </c>
      <c r="E246" s="70" t="s">
        <v>149</v>
      </c>
      <c r="F246" s="70" t="s">
        <v>147</v>
      </c>
      <c r="G246" s="70" t="s">
        <v>145</v>
      </c>
      <c r="H246" s="71" t="s">
        <v>150</v>
      </c>
    </row>
    <row r="247" spans="1:8" ht="13.5" thickBot="1">
      <c r="A247" s="136" t="s">
        <v>216</v>
      </c>
      <c r="B247" s="96" t="s">
        <v>16</v>
      </c>
      <c r="C247" s="72"/>
      <c r="D247" s="96" t="s">
        <v>16</v>
      </c>
      <c r="E247" s="96" t="s">
        <v>16</v>
      </c>
      <c r="F247" s="96" t="s">
        <v>16</v>
      </c>
      <c r="G247" s="96" t="s">
        <v>16</v>
      </c>
      <c r="H247" s="97"/>
    </row>
    <row r="248" spans="1:8" ht="12.75">
      <c r="A248" s="85" t="s">
        <v>217</v>
      </c>
      <c r="B248" s="25" t="s">
        <v>16</v>
      </c>
      <c r="C248" s="190"/>
      <c r="D248" s="25" t="s">
        <v>16</v>
      </c>
      <c r="E248" s="25" t="s">
        <v>16</v>
      </c>
      <c r="F248" s="25" t="s">
        <v>16</v>
      </c>
      <c r="G248" s="25" t="s">
        <v>16</v>
      </c>
      <c r="H248" s="25"/>
    </row>
    <row r="249" spans="1:8" ht="12.75">
      <c r="A249" s="8" t="s">
        <v>120</v>
      </c>
      <c r="B249" s="2">
        <v>448822</v>
      </c>
      <c r="C249" s="179">
        <v>483633</v>
      </c>
      <c r="D249" s="2">
        <v>320000</v>
      </c>
      <c r="E249" s="2">
        <v>0</v>
      </c>
      <c r="F249" s="2">
        <v>345000</v>
      </c>
      <c r="G249" s="2">
        <v>345000</v>
      </c>
      <c r="H249" s="2">
        <v>345000</v>
      </c>
    </row>
    <row r="250" spans="1:8" ht="12.75">
      <c r="A250" s="8" t="s">
        <v>121</v>
      </c>
      <c r="C250" s="179"/>
      <c r="D250" s="2">
        <v>170400</v>
      </c>
      <c r="E250" s="2">
        <v>0</v>
      </c>
      <c r="F250" s="2">
        <v>188000</v>
      </c>
      <c r="G250" s="2">
        <v>188000</v>
      </c>
      <c r="H250" s="2">
        <v>188000</v>
      </c>
    </row>
    <row r="251" spans="1:8" ht="13.5" thickBot="1">
      <c r="A251" s="18" t="s">
        <v>101</v>
      </c>
      <c r="B251" s="19">
        <v>2984</v>
      </c>
      <c r="C251" s="180">
        <v>1200</v>
      </c>
      <c r="D251" s="19">
        <v>0</v>
      </c>
      <c r="E251" s="19">
        <v>0</v>
      </c>
      <c r="F251" s="19">
        <v>4000</v>
      </c>
      <c r="G251" s="19">
        <v>0</v>
      </c>
      <c r="H251" s="19">
        <v>0</v>
      </c>
    </row>
    <row r="252" spans="1:8" ht="13.5" thickBot="1">
      <c r="A252" s="108" t="s">
        <v>278</v>
      </c>
      <c r="B252" s="80">
        <f>SUM(B249:B251)</f>
        <v>451806</v>
      </c>
      <c r="C252" s="80">
        <f>SUM(C249:C251)</f>
        <v>484833</v>
      </c>
      <c r="D252" s="80">
        <v>490400</v>
      </c>
      <c r="E252" s="80">
        <f>SUM(E249:E251)</f>
        <v>0</v>
      </c>
      <c r="F252" s="80">
        <v>537000</v>
      </c>
      <c r="G252" s="80">
        <v>533000</v>
      </c>
      <c r="H252" s="80">
        <v>533000</v>
      </c>
    </row>
    <row r="253" spans="1:8" ht="13.5" thickBot="1">
      <c r="A253" s="28"/>
      <c r="B253" s="65"/>
      <c r="C253" s="28"/>
      <c r="D253" s="65"/>
      <c r="E253" s="65"/>
      <c r="F253" s="65"/>
      <c r="G253" s="65" t="s">
        <v>16</v>
      </c>
      <c r="H253" s="101"/>
    </row>
    <row r="254" spans="1:8" ht="12.75">
      <c r="A254" s="85" t="s">
        <v>218</v>
      </c>
      <c r="B254" s="137"/>
      <c r="C254" s="190"/>
      <c r="D254" s="137"/>
      <c r="E254" s="137"/>
      <c r="F254" s="137"/>
      <c r="G254" s="137" t="s">
        <v>16</v>
      </c>
      <c r="H254" s="137"/>
    </row>
    <row r="255" spans="1:8" ht="13.5" thickBot="1">
      <c r="A255" s="122" t="s">
        <v>122</v>
      </c>
      <c r="B255" s="129">
        <v>0</v>
      </c>
      <c r="C255" s="200">
        <v>0</v>
      </c>
      <c r="D255" s="129">
        <v>0</v>
      </c>
      <c r="E255" s="129">
        <v>72</v>
      </c>
      <c r="F255" s="129">
        <v>0</v>
      </c>
      <c r="G255" s="129">
        <v>0</v>
      </c>
      <c r="H255" s="129">
        <v>0</v>
      </c>
    </row>
    <row r="256" spans="1:8" ht="13.5" thickBot="1">
      <c r="A256" s="108" t="s">
        <v>265</v>
      </c>
      <c r="B256" s="80">
        <v>0</v>
      </c>
      <c r="C256" s="195">
        <v>0</v>
      </c>
      <c r="D256" s="80">
        <v>0</v>
      </c>
      <c r="E256" s="80">
        <f>SUM(E255)</f>
        <v>72</v>
      </c>
      <c r="F256" s="80">
        <v>0</v>
      </c>
      <c r="G256" s="80">
        <v>0</v>
      </c>
      <c r="H256" s="80">
        <v>0</v>
      </c>
    </row>
    <row r="257" spans="1:8" ht="13.5" thickBot="1">
      <c r="A257" s="9"/>
      <c r="B257" s="65" t="s">
        <v>16</v>
      </c>
      <c r="C257" s="9"/>
      <c r="D257" s="65" t="s">
        <v>16</v>
      </c>
      <c r="E257" s="65" t="s">
        <v>16</v>
      </c>
      <c r="F257" s="65" t="s">
        <v>16</v>
      </c>
      <c r="G257" s="65" t="s">
        <v>16</v>
      </c>
      <c r="H257" s="101"/>
    </row>
    <row r="258" spans="1:8" ht="12.75">
      <c r="A258" s="85" t="s">
        <v>219</v>
      </c>
      <c r="B258" s="25" t="s">
        <v>16</v>
      </c>
      <c r="C258" s="190"/>
      <c r="D258" s="25" t="s">
        <v>16</v>
      </c>
      <c r="E258" s="25" t="s">
        <v>16</v>
      </c>
      <c r="F258" s="25" t="s">
        <v>16</v>
      </c>
      <c r="G258" s="25" t="s">
        <v>16</v>
      </c>
      <c r="H258" s="25"/>
    </row>
    <row r="259" spans="1:8" ht="13.5" thickBot="1">
      <c r="A259" s="18" t="s">
        <v>122</v>
      </c>
      <c r="B259" s="19">
        <v>1845</v>
      </c>
      <c r="C259" s="180">
        <v>346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</row>
    <row r="260" spans="1:8" ht="13.5" thickBot="1">
      <c r="A260" s="108" t="s">
        <v>279</v>
      </c>
      <c r="B260" s="80">
        <v>1845</v>
      </c>
      <c r="C260" s="195">
        <v>346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</row>
    <row r="261" spans="1:8" ht="13.5" thickBot="1">
      <c r="A261" s="29"/>
      <c r="B261" s="32"/>
      <c r="C261" s="29"/>
      <c r="D261" s="32"/>
      <c r="E261" s="32"/>
      <c r="F261" s="32"/>
      <c r="G261" s="32"/>
      <c r="H261" s="32"/>
    </row>
    <row r="262" spans="1:8" ht="12.75">
      <c r="A262" s="127" t="s">
        <v>220</v>
      </c>
      <c r="B262" s="138"/>
      <c r="C262" s="201"/>
      <c r="D262" s="138"/>
      <c r="E262" s="138"/>
      <c r="F262" s="138"/>
      <c r="G262" s="138"/>
      <c r="H262" s="138"/>
    </row>
    <row r="263" spans="1:8" ht="13.5" thickBot="1">
      <c r="A263" s="139" t="s">
        <v>102</v>
      </c>
      <c r="B263" s="53">
        <v>925</v>
      </c>
      <c r="C263" s="203">
        <v>844</v>
      </c>
      <c r="D263" s="53">
        <v>1000</v>
      </c>
      <c r="E263" s="53">
        <v>1256</v>
      </c>
      <c r="F263" s="53">
        <v>800</v>
      </c>
      <c r="G263" s="53">
        <v>800</v>
      </c>
      <c r="H263" s="53">
        <v>800</v>
      </c>
    </row>
    <row r="264" spans="1:8" ht="13.5" thickBot="1">
      <c r="A264" s="108" t="s">
        <v>278</v>
      </c>
      <c r="B264" s="140">
        <v>625</v>
      </c>
      <c r="C264" s="204">
        <v>844</v>
      </c>
      <c r="D264" s="140">
        <v>1000</v>
      </c>
      <c r="E264" s="140">
        <v>1256</v>
      </c>
      <c r="F264" s="140">
        <v>800</v>
      </c>
      <c r="G264" s="140">
        <v>800</v>
      </c>
      <c r="H264" s="140">
        <v>800</v>
      </c>
    </row>
    <row r="265" spans="1:8" ht="13.5" thickBot="1">
      <c r="A265" s="141" t="s">
        <v>123</v>
      </c>
      <c r="B265" s="92">
        <f aca="true" t="shared" si="28" ref="B265:H265">SUM(B252,B256,B260,B264)</f>
        <v>454276</v>
      </c>
      <c r="C265" s="92">
        <f t="shared" si="28"/>
        <v>486023</v>
      </c>
      <c r="D265" s="92">
        <f t="shared" si="28"/>
        <v>491400</v>
      </c>
      <c r="E265" s="92">
        <f t="shared" si="28"/>
        <v>1328</v>
      </c>
      <c r="F265" s="92">
        <f t="shared" si="28"/>
        <v>537800</v>
      </c>
      <c r="G265" s="92">
        <f t="shared" si="28"/>
        <v>533800</v>
      </c>
      <c r="H265" s="92">
        <f t="shared" si="28"/>
        <v>533800</v>
      </c>
    </row>
    <row r="266" spans="1:8" ht="13.5" thickBot="1">
      <c r="A266" s="142"/>
      <c r="B266" s="130"/>
      <c r="C266" s="205"/>
      <c r="D266" s="130"/>
      <c r="E266" s="130"/>
      <c r="F266" s="130"/>
      <c r="G266" s="130"/>
      <c r="H266" s="130"/>
    </row>
    <row r="267" spans="1:8" ht="13.5" thickBot="1">
      <c r="A267" s="75" t="s">
        <v>211</v>
      </c>
      <c r="B267" s="143"/>
      <c r="C267" s="206"/>
      <c r="D267" s="143"/>
      <c r="E267" s="143"/>
      <c r="F267" s="143"/>
      <c r="G267" s="143"/>
      <c r="H267" s="143"/>
    </row>
    <row r="268" spans="1:8" ht="12.75">
      <c r="A268" s="85" t="s">
        <v>212</v>
      </c>
      <c r="B268" s="138"/>
      <c r="C268" s="190"/>
      <c r="D268" s="138"/>
      <c r="E268" s="138"/>
      <c r="F268" s="138" t="s">
        <v>16</v>
      </c>
      <c r="G268" s="138" t="s">
        <v>16</v>
      </c>
      <c r="H268" s="138"/>
    </row>
    <row r="269" spans="1:8" ht="12.75">
      <c r="A269" s="139" t="s">
        <v>36</v>
      </c>
      <c r="B269" s="53">
        <v>9509</v>
      </c>
      <c r="C269" s="203">
        <v>8437</v>
      </c>
      <c r="D269" s="53">
        <v>9500</v>
      </c>
      <c r="E269" s="53">
        <v>10147</v>
      </c>
      <c r="F269" s="49">
        <v>10500</v>
      </c>
      <c r="G269" s="53">
        <v>10500</v>
      </c>
      <c r="H269" s="53">
        <v>10500</v>
      </c>
    </row>
    <row r="270" spans="1:8" ht="12.75">
      <c r="A270" s="12" t="s">
        <v>37</v>
      </c>
      <c r="B270" s="48">
        <v>2478</v>
      </c>
      <c r="C270" s="214">
        <v>3551</v>
      </c>
      <c r="D270" s="48">
        <v>2300</v>
      </c>
      <c r="E270" s="48">
        <v>2919</v>
      </c>
      <c r="F270" s="49">
        <v>3000</v>
      </c>
      <c r="G270" s="48">
        <v>3000</v>
      </c>
      <c r="H270" s="48">
        <v>3000</v>
      </c>
    </row>
    <row r="271" spans="1:8" ht="12.75">
      <c r="A271" s="12" t="s">
        <v>66</v>
      </c>
      <c r="B271" s="48">
        <v>1195</v>
      </c>
      <c r="C271" s="214">
        <v>1204</v>
      </c>
      <c r="D271" s="48">
        <v>1200</v>
      </c>
      <c r="E271" s="48">
        <v>1460</v>
      </c>
      <c r="F271" s="53">
        <v>1500</v>
      </c>
      <c r="G271" s="48">
        <v>1500</v>
      </c>
      <c r="H271" s="48">
        <v>1500</v>
      </c>
    </row>
    <row r="272" spans="1:8" ht="12.75">
      <c r="A272" s="139" t="s">
        <v>38</v>
      </c>
      <c r="B272" s="53">
        <v>149</v>
      </c>
      <c r="C272" s="203">
        <v>229</v>
      </c>
      <c r="D272" s="53">
        <v>300</v>
      </c>
      <c r="E272" s="53">
        <v>218</v>
      </c>
      <c r="F272" s="53">
        <v>300</v>
      </c>
      <c r="G272" s="53">
        <v>300</v>
      </c>
      <c r="H272" s="53">
        <v>300</v>
      </c>
    </row>
    <row r="273" spans="1:8" ht="12.75">
      <c r="A273" s="139" t="s">
        <v>39</v>
      </c>
      <c r="B273" s="53">
        <v>1747</v>
      </c>
      <c r="C273" s="203">
        <v>2562</v>
      </c>
      <c r="D273" s="53">
        <v>2000</v>
      </c>
      <c r="E273" s="53">
        <v>2468</v>
      </c>
      <c r="F273" s="53">
        <v>2500</v>
      </c>
      <c r="G273" s="53">
        <v>2500</v>
      </c>
      <c r="H273" s="53">
        <v>2500</v>
      </c>
    </row>
    <row r="274" spans="1:8" ht="12.75">
      <c r="A274" s="139" t="s">
        <v>40</v>
      </c>
      <c r="B274" s="53">
        <v>140</v>
      </c>
      <c r="C274" s="203">
        <v>192</v>
      </c>
      <c r="D274" s="53">
        <v>200</v>
      </c>
      <c r="E274" s="53">
        <v>133</v>
      </c>
      <c r="F274" s="53">
        <v>200</v>
      </c>
      <c r="G274" s="53">
        <v>200</v>
      </c>
      <c r="H274" s="53">
        <v>200</v>
      </c>
    </row>
    <row r="275" spans="1:8" ht="12.75">
      <c r="A275" s="139" t="s">
        <v>41</v>
      </c>
      <c r="B275" s="53">
        <v>374</v>
      </c>
      <c r="C275" s="203">
        <v>321</v>
      </c>
      <c r="D275" s="53">
        <v>500</v>
      </c>
      <c r="E275" s="53">
        <v>129</v>
      </c>
      <c r="F275" s="53">
        <v>500</v>
      </c>
      <c r="G275" s="53">
        <v>500</v>
      </c>
      <c r="H275" s="53">
        <v>500</v>
      </c>
    </row>
    <row r="276" spans="1:8" ht="12.75">
      <c r="A276" s="139" t="s">
        <v>42</v>
      </c>
      <c r="B276" s="53">
        <v>124</v>
      </c>
      <c r="C276" s="203">
        <v>123</v>
      </c>
      <c r="D276" s="53">
        <v>200</v>
      </c>
      <c r="E276" s="53">
        <v>65</v>
      </c>
      <c r="F276" s="53">
        <v>200</v>
      </c>
      <c r="G276" s="53">
        <v>200</v>
      </c>
      <c r="H276" s="53">
        <v>200</v>
      </c>
    </row>
    <row r="277" spans="1:8" ht="12.75">
      <c r="A277" s="139" t="s">
        <v>43</v>
      </c>
      <c r="B277" s="53">
        <v>593</v>
      </c>
      <c r="C277" s="203">
        <v>820</v>
      </c>
      <c r="D277" s="53">
        <v>1000</v>
      </c>
      <c r="E277" s="53">
        <v>617</v>
      </c>
      <c r="F277" s="53">
        <v>1000</v>
      </c>
      <c r="G277" s="53">
        <v>1000</v>
      </c>
      <c r="H277" s="53">
        <v>1000</v>
      </c>
    </row>
    <row r="278" spans="1:8" ht="12.75">
      <c r="A278" s="139" t="s">
        <v>44</v>
      </c>
      <c r="B278" s="53">
        <v>1501</v>
      </c>
      <c r="C278" s="203">
        <v>1980</v>
      </c>
      <c r="D278" s="53">
        <v>1500</v>
      </c>
      <c r="E278" s="53">
        <v>691</v>
      </c>
      <c r="F278" s="53">
        <v>200</v>
      </c>
      <c r="G278" s="53">
        <v>200</v>
      </c>
      <c r="H278" s="53">
        <v>200</v>
      </c>
    </row>
    <row r="279" spans="1:8" ht="12.75">
      <c r="A279" s="139" t="s">
        <v>124</v>
      </c>
      <c r="B279" s="53">
        <v>19183</v>
      </c>
      <c r="C279" s="203">
        <v>18771</v>
      </c>
      <c r="D279" s="53">
        <v>19377</v>
      </c>
      <c r="E279" s="53">
        <v>16805</v>
      </c>
      <c r="F279" s="53">
        <v>18177</v>
      </c>
      <c r="G279" s="53">
        <v>18177</v>
      </c>
      <c r="H279" s="53">
        <v>18177</v>
      </c>
    </row>
    <row r="280" spans="1:8" ht="12.75">
      <c r="A280" s="139" t="s">
        <v>45</v>
      </c>
      <c r="B280" s="53">
        <v>218</v>
      </c>
      <c r="C280" s="203">
        <v>144</v>
      </c>
      <c r="D280" s="53">
        <v>2000</v>
      </c>
      <c r="E280" s="53">
        <v>267</v>
      </c>
      <c r="F280" s="53">
        <v>1000</v>
      </c>
      <c r="G280" s="53">
        <v>1000</v>
      </c>
      <c r="H280" s="53">
        <v>1000</v>
      </c>
    </row>
    <row r="281" spans="1:8" ht="12.75">
      <c r="A281" s="139" t="s">
        <v>80</v>
      </c>
      <c r="B281" s="53">
        <v>3571</v>
      </c>
      <c r="C281" s="203">
        <v>4325</v>
      </c>
      <c r="D281" s="53">
        <v>4200</v>
      </c>
      <c r="E281" s="53">
        <v>4653</v>
      </c>
      <c r="F281" s="53">
        <v>5000</v>
      </c>
      <c r="G281" s="53">
        <v>5000</v>
      </c>
      <c r="H281" s="53">
        <v>5000</v>
      </c>
    </row>
    <row r="282" spans="1:8" ht="12.75">
      <c r="A282" s="139" t="s">
        <v>81</v>
      </c>
      <c r="B282" s="53">
        <v>654</v>
      </c>
      <c r="C282" s="203">
        <v>10919</v>
      </c>
      <c r="D282" s="53">
        <v>1000</v>
      </c>
      <c r="E282" s="53">
        <v>5745</v>
      </c>
      <c r="F282" s="53">
        <v>3700</v>
      </c>
      <c r="G282" s="53">
        <v>3700</v>
      </c>
      <c r="H282" s="53">
        <v>3700</v>
      </c>
    </row>
    <row r="283" spans="1:8" ht="13.5" thickBot="1">
      <c r="A283" s="139" t="s">
        <v>166</v>
      </c>
      <c r="B283" s="53">
        <v>939</v>
      </c>
      <c r="C283" s="203">
        <v>621</v>
      </c>
      <c r="D283" s="53">
        <v>0</v>
      </c>
      <c r="E283" s="53">
        <v>860</v>
      </c>
      <c r="F283" s="53">
        <v>1000</v>
      </c>
      <c r="G283" s="53">
        <v>1000</v>
      </c>
      <c r="H283" s="53">
        <v>1000</v>
      </c>
    </row>
    <row r="284" spans="1:8" ht="26.25" thickBot="1">
      <c r="A284" s="69" t="s">
        <v>69</v>
      </c>
      <c r="B284" s="70" t="s">
        <v>178</v>
      </c>
      <c r="C284" s="185" t="s">
        <v>179</v>
      </c>
      <c r="D284" s="70" t="s">
        <v>165</v>
      </c>
      <c r="E284" s="70" t="s">
        <v>149</v>
      </c>
      <c r="F284" s="70" t="s">
        <v>147</v>
      </c>
      <c r="G284" s="70" t="s">
        <v>145</v>
      </c>
      <c r="H284" s="71" t="s">
        <v>150</v>
      </c>
    </row>
    <row r="285" spans="1:8" ht="13.5" thickBot="1">
      <c r="A285" s="106" t="s">
        <v>72</v>
      </c>
      <c r="B285" s="41">
        <v>2384</v>
      </c>
      <c r="C285" s="194">
        <v>1337</v>
      </c>
      <c r="D285" s="41">
        <v>1700</v>
      </c>
      <c r="E285" s="41">
        <v>1796</v>
      </c>
      <c r="F285" s="41">
        <v>1700</v>
      </c>
      <c r="G285" s="41">
        <v>1700</v>
      </c>
      <c r="H285" s="41">
        <v>1700</v>
      </c>
    </row>
    <row r="286" spans="1:8" ht="13.5" thickBot="1">
      <c r="A286" s="146" t="s">
        <v>277</v>
      </c>
      <c r="B286" s="84">
        <f aca="true" t="shared" si="29" ref="B286:H286">SUM(B269:B285)</f>
        <v>44759</v>
      </c>
      <c r="C286" s="84">
        <f t="shared" si="29"/>
        <v>55536</v>
      </c>
      <c r="D286" s="84">
        <f t="shared" si="29"/>
        <v>46977</v>
      </c>
      <c r="E286" s="84">
        <f t="shared" si="29"/>
        <v>48973</v>
      </c>
      <c r="F286" s="84">
        <f t="shared" si="29"/>
        <v>50477</v>
      </c>
      <c r="G286" s="84">
        <f t="shared" si="29"/>
        <v>50477</v>
      </c>
      <c r="H286" s="84">
        <f t="shared" si="29"/>
        <v>50477</v>
      </c>
    </row>
    <row r="287" spans="1:8" ht="13.5" thickBot="1">
      <c r="A287" s="24" t="s">
        <v>16</v>
      </c>
      <c r="B287" s="50"/>
      <c r="C287" s="28"/>
      <c r="D287" s="50"/>
      <c r="E287" s="50"/>
      <c r="F287" s="51"/>
      <c r="G287" s="51"/>
      <c r="H287" s="52"/>
    </row>
    <row r="288" spans="1:8" ht="12.75">
      <c r="A288" s="144" t="s">
        <v>213</v>
      </c>
      <c r="B288" s="57" t="s">
        <v>16</v>
      </c>
      <c r="C288" s="207"/>
      <c r="D288" s="57" t="s">
        <v>16</v>
      </c>
      <c r="E288" s="57" t="s">
        <v>16</v>
      </c>
      <c r="F288" s="57" t="s">
        <v>16</v>
      </c>
      <c r="G288" s="57" t="s">
        <v>16</v>
      </c>
      <c r="H288" s="57"/>
    </row>
    <row r="289" spans="1:8" ht="13.5" thickBot="1">
      <c r="A289" s="16" t="s">
        <v>125</v>
      </c>
      <c r="B289" s="19">
        <v>14</v>
      </c>
      <c r="C289" s="213">
        <v>0</v>
      </c>
      <c r="D289" s="19">
        <v>0</v>
      </c>
      <c r="E289" s="19">
        <v>0</v>
      </c>
      <c r="F289" s="19">
        <v>500</v>
      </c>
      <c r="G289" s="19">
        <v>200</v>
      </c>
      <c r="H289" s="19">
        <v>200</v>
      </c>
    </row>
    <row r="290" spans="1:8" ht="13.5" thickBot="1">
      <c r="A290" s="146" t="s">
        <v>276</v>
      </c>
      <c r="B290" s="80">
        <v>14</v>
      </c>
      <c r="C290" s="188">
        <v>0</v>
      </c>
      <c r="D290" s="80">
        <v>0</v>
      </c>
      <c r="E290" s="80">
        <v>0</v>
      </c>
      <c r="F290" s="80">
        <v>500</v>
      </c>
      <c r="G290" s="80">
        <v>200</v>
      </c>
      <c r="H290" s="80">
        <v>200</v>
      </c>
    </row>
    <row r="291" spans="1:8" ht="13.5" thickBot="1">
      <c r="A291" s="24" t="s">
        <v>16</v>
      </c>
      <c r="B291" s="10"/>
      <c r="C291" s="28"/>
      <c r="D291" s="10"/>
      <c r="E291" s="10"/>
      <c r="F291" s="10"/>
      <c r="G291" s="10"/>
      <c r="H291" s="27"/>
    </row>
    <row r="292" spans="1:8" ht="12.75">
      <c r="A292" s="145" t="s">
        <v>214</v>
      </c>
      <c r="B292" s="57" t="s">
        <v>16</v>
      </c>
      <c r="C292" s="208"/>
      <c r="D292" s="57" t="s">
        <v>16</v>
      </c>
      <c r="E292" s="57" t="s">
        <v>16</v>
      </c>
      <c r="F292" s="57" t="s">
        <v>16</v>
      </c>
      <c r="G292" s="57" t="s">
        <v>16</v>
      </c>
      <c r="H292" s="57"/>
    </row>
    <row r="293" spans="1:8" ht="13.5" thickBot="1">
      <c r="A293" s="18" t="s">
        <v>126</v>
      </c>
      <c r="B293" s="19">
        <v>726</v>
      </c>
      <c r="C293" s="180">
        <v>805</v>
      </c>
      <c r="D293" s="19">
        <v>500</v>
      </c>
      <c r="E293" s="19">
        <v>653</v>
      </c>
      <c r="F293" s="19">
        <v>1400</v>
      </c>
      <c r="G293" s="19">
        <v>500</v>
      </c>
      <c r="H293" s="19">
        <v>500</v>
      </c>
    </row>
    <row r="294" spans="1:8" ht="13.5" thickBot="1">
      <c r="A294" s="146" t="s">
        <v>264</v>
      </c>
      <c r="B294" s="80">
        <v>729</v>
      </c>
      <c r="C294" s="188">
        <v>805</v>
      </c>
      <c r="D294" s="80">
        <v>500</v>
      </c>
      <c r="E294" s="80">
        <v>653</v>
      </c>
      <c r="F294" s="80">
        <v>1400</v>
      </c>
      <c r="G294" s="80">
        <v>500</v>
      </c>
      <c r="H294" s="80">
        <v>500</v>
      </c>
    </row>
    <row r="295" spans="1:8" ht="13.5" thickBot="1">
      <c r="A295" s="24" t="s">
        <v>16</v>
      </c>
      <c r="B295" s="10"/>
      <c r="C295" s="28"/>
      <c r="D295" s="10"/>
      <c r="E295" s="10"/>
      <c r="F295" s="10"/>
      <c r="G295" s="10"/>
      <c r="H295" s="27"/>
    </row>
    <row r="296" spans="1:8" ht="12.75">
      <c r="A296" s="145" t="s">
        <v>215</v>
      </c>
      <c r="B296" s="57" t="s">
        <v>16</v>
      </c>
      <c r="C296" s="208"/>
      <c r="D296" s="57" t="s">
        <v>16</v>
      </c>
      <c r="E296" s="57" t="s">
        <v>16</v>
      </c>
      <c r="F296" s="57" t="s">
        <v>16</v>
      </c>
      <c r="G296" s="57" t="s">
        <v>16</v>
      </c>
      <c r="H296" s="57"/>
    </row>
    <row r="297" spans="1:8" ht="12.75">
      <c r="A297" s="139" t="s">
        <v>127</v>
      </c>
      <c r="B297" s="2">
        <v>2908</v>
      </c>
      <c r="C297" s="203">
        <v>2412</v>
      </c>
      <c r="D297" s="2">
        <v>2500</v>
      </c>
      <c r="E297" s="2">
        <v>2734</v>
      </c>
      <c r="F297" s="2">
        <v>3500</v>
      </c>
      <c r="G297" s="2">
        <v>3500</v>
      </c>
      <c r="H297" s="2">
        <v>3500</v>
      </c>
    </row>
    <row r="298" spans="1:8" ht="13.5" thickBot="1">
      <c r="A298" s="18" t="s">
        <v>128</v>
      </c>
      <c r="B298" s="19">
        <v>3656</v>
      </c>
      <c r="C298" s="180">
        <v>868</v>
      </c>
      <c r="D298" s="19">
        <v>2500</v>
      </c>
      <c r="E298" s="19">
        <v>1520</v>
      </c>
      <c r="F298" s="19">
        <v>2000</v>
      </c>
      <c r="G298" s="19">
        <v>2500</v>
      </c>
      <c r="H298" s="19">
        <v>2500</v>
      </c>
    </row>
    <row r="299" spans="1:8" ht="13.5" thickBot="1">
      <c r="A299" s="146" t="s">
        <v>275</v>
      </c>
      <c r="B299" s="147">
        <f aca="true" t="shared" si="30" ref="B299:H299">SUM(B297:B298)</f>
        <v>6564</v>
      </c>
      <c r="C299" s="147">
        <f t="shared" si="30"/>
        <v>3280</v>
      </c>
      <c r="D299" s="147">
        <f t="shared" si="30"/>
        <v>5000</v>
      </c>
      <c r="E299" s="147">
        <f t="shared" si="30"/>
        <v>4254</v>
      </c>
      <c r="F299" s="147">
        <f t="shared" si="30"/>
        <v>5500</v>
      </c>
      <c r="G299" s="147">
        <f t="shared" si="30"/>
        <v>6000</v>
      </c>
      <c r="H299" s="147">
        <f t="shared" si="30"/>
        <v>6000</v>
      </c>
    </row>
    <row r="300" spans="1:8" ht="13.5" thickBot="1">
      <c r="A300" s="91" t="s">
        <v>129</v>
      </c>
      <c r="B300" s="92">
        <f aca="true" t="shared" si="31" ref="B300:H300">SUM(B286,B290,B294,B299)</f>
        <v>52066</v>
      </c>
      <c r="C300" s="92">
        <f t="shared" si="31"/>
        <v>59621</v>
      </c>
      <c r="D300" s="92">
        <f t="shared" si="31"/>
        <v>52477</v>
      </c>
      <c r="E300" s="92">
        <f t="shared" si="31"/>
        <v>53880</v>
      </c>
      <c r="F300" s="92">
        <f t="shared" si="31"/>
        <v>57877</v>
      </c>
      <c r="G300" s="92">
        <f t="shared" si="31"/>
        <v>57177</v>
      </c>
      <c r="H300" s="92">
        <f t="shared" si="31"/>
        <v>57177</v>
      </c>
    </row>
    <row r="301" spans="1:8" ht="13.5" thickBot="1">
      <c r="A301" s="24" t="s">
        <v>16</v>
      </c>
      <c r="B301" s="34"/>
      <c r="C301" s="29"/>
      <c r="D301" s="34"/>
      <c r="E301" s="34"/>
      <c r="F301" s="34"/>
      <c r="G301" s="34"/>
      <c r="H301" s="34"/>
    </row>
    <row r="302" spans="1:8" ht="12.75">
      <c r="A302" s="82" t="s">
        <v>205</v>
      </c>
      <c r="B302" s="25" t="s">
        <v>16</v>
      </c>
      <c r="C302" s="189"/>
      <c r="D302" s="25" t="s">
        <v>16</v>
      </c>
      <c r="E302" s="25" t="s">
        <v>16</v>
      </c>
      <c r="F302" s="25" t="s">
        <v>16</v>
      </c>
      <c r="G302" s="25" t="s">
        <v>16</v>
      </c>
      <c r="H302" s="25"/>
    </row>
    <row r="303" spans="1:8" ht="12.75">
      <c r="A303" s="8" t="s">
        <v>206</v>
      </c>
      <c r="B303" s="2">
        <v>416</v>
      </c>
      <c r="C303" s="179">
        <v>48</v>
      </c>
      <c r="D303" s="2">
        <v>1000</v>
      </c>
      <c r="E303" s="2">
        <v>0</v>
      </c>
      <c r="F303" s="2">
        <v>500</v>
      </c>
      <c r="G303" s="2">
        <v>1000</v>
      </c>
      <c r="H303" s="2">
        <v>1000</v>
      </c>
    </row>
    <row r="304" spans="1:8" ht="12.75">
      <c r="A304" s="8" t="s">
        <v>208</v>
      </c>
      <c r="B304" s="2">
        <v>490</v>
      </c>
      <c r="C304" s="179">
        <v>461</v>
      </c>
      <c r="D304" s="2">
        <v>400</v>
      </c>
      <c r="E304" s="2">
        <v>241</v>
      </c>
      <c r="F304" s="2">
        <v>500</v>
      </c>
      <c r="G304" s="2">
        <v>400</v>
      </c>
      <c r="H304" s="2">
        <v>400</v>
      </c>
    </row>
    <row r="305" spans="1:8" ht="12.75">
      <c r="A305" s="8" t="s">
        <v>207</v>
      </c>
      <c r="B305" s="2">
        <v>0</v>
      </c>
      <c r="C305" s="179">
        <v>1300</v>
      </c>
      <c r="D305" s="2">
        <v>0</v>
      </c>
      <c r="E305" s="2">
        <v>0</v>
      </c>
      <c r="F305" s="2">
        <v>2500</v>
      </c>
      <c r="G305" s="2">
        <v>2500</v>
      </c>
      <c r="H305" s="2">
        <v>2500</v>
      </c>
    </row>
    <row r="306" spans="1:8" ht="12.75">
      <c r="A306" s="8" t="s">
        <v>209</v>
      </c>
      <c r="B306" s="2">
        <v>3509</v>
      </c>
      <c r="C306" s="179">
        <v>1548</v>
      </c>
      <c r="D306" s="2">
        <v>2000</v>
      </c>
      <c r="E306" s="2">
        <v>2504</v>
      </c>
      <c r="F306" s="2">
        <v>0</v>
      </c>
      <c r="G306" s="2">
        <v>0</v>
      </c>
      <c r="H306" s="2">
        <v>0</v>
      </c>
    </row>
    <row r="307" spans="1:8" ht="13.5" thickBot="1">
      <c r="A307" s="18" t="s">
        <v>210</v>
      </c>
      <c r="B307" s="19">
        <v>925</v>
      </c>
      <c r="C307" s="180">
        <v>124</v>
      </c>
      <c r="D307" s="19">
        <v>300</v>
      </c>
      <c r="E307" s="19">
        <v>0</v>
      </c>
      <c r="F307" s="19">
        <v>300</v>
      </c>
      <c r="G307" s="19">
        <v>300</v>
      </c>
      <c r="H307" s="19">
        <v>300</v>
      </c>
    </row>
    <row r="308" spans="1:8" ht="13.5" thickBot="1">
      <c r="A308" s="91" t="s">
        <v>274</v>
      </c>
      <c r="B308" s="92">
        <f aca="true" t="shared" si="32" ref="B308:H308">SUM(B303:B307)</f>
        <v>5340</v>
      </c>
      <c r="C308" s="92">
        <f t="shared" si="32"/>
        <v>3481</v>
      </c>
      <c r="D308" s="92">
        <f t="shared" si="32"/>
        <v>3700</v>
      </c>
      <c r="E308" s="92">
        <f t="shared" si="32"/>
        <v>2745</v>
      </c>
      <c r="F308" s="92">
        <f t="shared" si="32"/>
        <v>3800</v>
      </c>
      <c r="G308" s="92">
        <f t="shared" si="32"/>
        <v>4200</v>
      </c>
      <c r="H308" s="92">
        <f t="shared" si="32"/>
        <v>4200</v>
      </c>
    </row>
    <row r="309" spans="1:8" ht="13.5" thickBot="1">
      <c r="A309" s="9" t="s">
        <v>130</v>
      </c>
      <c r="B309" s="73"/>
      <c r="C309" s="9"/>
      <c r="D309" s="73"/>
      <c r="E309" s="73"/>
      <c r="F309" s="73"/>
      <c r="G309" s="73" t="s">
        <v>16</v>
      </c>
      <c r="H309" s="74" t="s">
        <v>16</v>
      </c>
    </row>
    <row r="310" spans="1:8" ht="13.5" thickBot="1">
      <c r="A310" s="108" t="s">
        <v>204</v>
      </c>
      <c r="B310" s="155"/>
      <c r="C310" s="195"/>
      <c r="D310" s="155"/>
      <c r="E310" s="155"/>
      <c r="F310" s="155"/>
      <c r="G310" s="155"/>
      <c r="H310" s="156"/>
    </row>
    <row r="311" spans="1:8" ht="12.75">
      <c r="A311" s="135" t="s">
        <v>203</v>
      </c>
      <c r="B311" s="25" t="s">
        <v>16</v>
      </c>
      <c r="C311" s="202"/>
      <c r="D311" s="25" t="s">
        <v>16</v>
      </c>
      <c r="E311" s="25" t="s">
        <v>16</v>
      </c>
      <c r="F311" s="25" t="s">
        <v>16</v>
      </c>
      <c r="G311" s="25" t="s">
        <v>16</v>
      </c>
      <c r="H311" s="25"/>
    </row>
    <row r="312" spans="1:8" ht="12.75">
      <c r="A312" s="8" t="s">
        <v>46</v>
      </c>
      <c r="B312" s="2">
        <v>21506</v>
      </c>
      <c r="C312" s="179">
        <v>18801</v>
      </c>
      <c r="D312" s="2">
        <v>23000</v>
      </c>
      <c r="E312" s="2">
        <v>18283</v>
      </c>
      <c r="F312" s="2">
        <v>20000</v>
      </c>
      <c r="G312" s="2">
        <v>20000</v>
      </c>
      <c r="H312" s="2">
        <v>20000</v>
      </c>
    </row>
    <row r="313" spans="1:8" ht="12.75">
      <c r="A313" s="8" t="s">
        <v>47</v>
      </c>
      <c r="B313" s="2">
        <v>1754</v>
      </c>
      <c r="C313" s="179">
        <v>694</v>
      </c>
      <c r="D313" s="2">
        <v>2000</v>
      </c>
      <c r="E313" s="2">
        <v>1269</v>
      </c>
      <c r="F313" s="2">
        <v>2000</v>
      </c>
      <c r="G313" s="2">
        <v>2000</v>
      </c>
      <c r="H313" s="2">
        <v>2000</v>
      </c>
    </row>
    <row r="314" spans="1:8" ht="12.75">
      <c r="A314" s="8" t="s">
        <v>197</v>
      </c>
      <c r="B314" s="2">
        <v>1256</v>
      </c>
      <c r="C314" s="179">
        <v>7392</v>
      </c>
      <c r="D314" s="2">
        <v>1000</v>
      </c>
      <c r="E314" s="2">
        <v>2080</v>
      </c>
      <c r="F314" s="2">
        <v>4000</v>
      </c>
      <c r="G314" s="2">
        <v>4000</v>
      </c>
      <c r="H314" s="2">
        <v>4000</v>
      </c>
    </row>
    <row r="315" spans="1:8" ht="13.5" thickBot="1">
      <c r="A315" s="18" t="s">
        <v>198</v>
      </c>
      <c r="B315" s="19">
        <v>70</v>
      </c>
      <c r="C315" s="180">
        <v>0</v>
      </c>
      <c r="D315" s="19">
        <v>200</v>
      </c>
      <c r="E315" s="19">
        <v>0</v>
      </c>
      <c r="F315" s="19">
        <v>0</v>
      </c>
      <c r="G315" s="19">
        <v>0</v>
      </c>
      <c r="H315" s="19">
        <v>0</v>
      </c>
    </row>
    <row r="316" spans="1:8" ht="13.5" thickBot="1">
      <c r="A316" s="79" t="s">
        <v>273</v>
      </c>
      <c r="B316" s="80">
        <f aca="true" t="shared" si="33" ref="B316:H316">SUM(B312:B315)</f>
        <v>24586</v>
      </c>
      <c r="C316" s="80">
        <f t="shared" si="33"/>
        <v>26887</v>
      </c>
      <c r="D316" s="80">
        <f t="shared" si="33"/>
        <v>26200</v>
      </c>
      <c r="E316" s="80">
        <f t="shared" si="33"/>
        <v>21632</v>
      </c>
      <c r="F316" s="80">
        <f t="shared" si="33"/>
        <v>26000</v>
      </c>
      <c r="G316" s="80">
        <f t="shared" si="33"/>
        <v>26000</v>
      </c>
      <c r="H316" s="80">
        <f t="shared" si="33"/>
        <v>26000</v>
      </c>
    </row>
    <row r="317" spans="1:8" ht="13.5" thickBot="1">
      <c r="A317" s="9"/>
      <c r="B317" s="65" t="s">
        <v>16</v>
      </c>
      <c r="C317" s="9"/>
      <c r="D317" s="65" t="s">
        <v>16</v>
      </c>
      <c r="E317" s="65" t="s">
        <v>16</v>
      </c>
      <c r="F317" s="65" t="s">
        <v>16</v>
      </c>
      <c r="G317" s="65" t="s">
        <v>16</v>
      </c>
      <c r="H317" s="101"/>
    </row>
    <row r="318" spans="1:8" ht="12.75">
      <c r="A318" s="85" t="s">
        <v>202</v>
      </c>
      <c r="B318" s="25"/>
      <c r="C318" s="190"/>
      <c r="D318" s="25"/>
      <c r="E318" s="25"/>
      <c r="F318" s="25"/>
      <c r="G318" s="25" t="s">
        <v>16</v>
      </c>
      <c r="H318" s="25"/>
    </row>
    <row r="319" spans="1:8" ht="13.5" thickBot="1">
      <c r="A319" s="18" t="s">
        <v>48</v>
      </c>
      <c r="B319" s="19">
        <v>526</v>
      </c>
      <c r="C319" s="180">
        <v>867</v>
      </c>
      <c r="D319" s="19">
        <v>500</v>
      </c>
      <c r="E319" s="19">
        <v>1939</v>
      </c>
      <c r="F319" s="19">
        <v>500</v>
      </c>
      <c r="G319" s="19">
        <v>500</v>
      </c>
      <c r="H319" s="19">
        <v>500</v>
      </c>
    </row>
    <row r="320" spans="1:8" ht="13.5" thickBot="1">
      <c r="A320" s="79" t="s">
        <v>272</v>
      </c>
      <c r="B320" s="80">
        <v>526</v>
      </c>
      <c r="C320" s="188">
        <v>867</v>
      </c>
      <c r="D320" s="80">
        <v>500</v>
      </c>
      <c r="E320" s="80">
        <v>1939</v>
      </c>
      <c r="F320" s="80">
        <v>500</v>
      </c>
      <c r="G320" s="80">
        <v>500</v>
      </c>
      <c r="H320" s="220">
        <v>500</v>
      </c>
    </row>
    <row r="321" spans="1:8" ht="13.5" thickBot="1">
      <c r="A321" s="29"/>
      <c r="B321" s="219" t="s">
        <v>16</v>
      </c>
      <c r="C321" s="29"/>
      <c r="D321" s="219" t="s">
        <v>16</v>
      </c>
      <c r="E321" s="219" t="s">
        <v>16</v>
      </c>
      <c r="F321" s="219" t="s">
        <v>16</v>
      </c>
      <c r="G321" s="219" t="s">
        <v>16</v>
      </c>
      <c r="H321" s="219"/>
    </row>
    <row r="322" spans="1:8" ht="26.25" thickBot="1">
      <c r="A322" s="69" t="s">
        <v>69</v>
      </c>
      <c r="B322" s="70" t="s">
        <v>178</v>
      </c>
      <c r="C322" s="185" t="s">
        <v>179</v>
      </c>
      <c r="D322" s="70" t="s">
        <v>165</v>
      </c>
      <c r="E322" s="70" t="s">
        <v>149</v>
      </c>
      <c r="F322" s="70" t="s">
        <v>147</v>
      </c>
      <c r="G322" s="70" t="s">
        <v>145</v>
      </c>
      <c r="H322" s="221" t="s">
        <v>150</v>
      </c>
    </row>
    <row r="323" spans="1:8" ht="12.75">
      <c r="A323" s="151" t="s">
        <v>201</v>
      </c>
      <c r="B323" s="152"/>
      <c r="C323" s="209"/>
      <c r="D323" s="152"/>
      <c r="E323" s="152"/>
      <c r="F323" s="152"/>
      <c r="G323" s="152"/>
      <c r="H323" s="152"/>
    </row>
    <row r="324" spans="1:8" ht="12.75">
      <c r="A324" s="8" t="s">
        <v>49</v>
      </c>
      <c r="B324" s="2">
        <v>80989</v>
      </c>
      <c r="C324" s="179">
        <v>83850</v>
      </c>
      <c r="D324" s="2">
        <v>80000</v>
      </c>
      <c r="E324" s="2">
        <v>78133</v>
      </c>
      <c r="F324" s="2">
        <v>80000</v>
      </c>
      <c r="G324" s="2">
        <v>80000</v>
      </c>
      <c r="H324" s="2">
        <v>80000</v>
      </c>
    </row>
    <row r="325" spans="1:8" ht="12.75">
      <c r="A325" s="139" t="s">
        <v>131</v>
      </c>
      <c r="B325" s="2">
        <v>1428</v>
      </c>
      <c r="C325" s="203">
        <v>1475</v>
      </c>
      <c r="D325" s="2">
        <v>2000</v>
      </c>
      <c r="E325" s="2">
        <v>795</v>
      </c>
      <c r="F325" s="2">
        <v>2000</v>
      </c>
      <c r="G325" s="2">
        <v>2000</v>
      </c>
      <c r="H325" s="2">
        <v>2000</v>
      </c>
    </row>
    <row r="326" spans="1:8" ht="13.5" thickBot="1">
      <c r="A326" s="115" t="s">
        <v>82</v>
      </c>
      <c r="B326" s="19">
        <v>0</v>
      </c>
      <c r="C326" s="197">
        <v>387</v>
      </c>
      <c r="D326" s="19">
        <v>4000</v>
      </c>
      <c r="E326" s="19">
        <v>506</v>
      </c>
      <c r="F326" s="19">
        <v>4000</v>
      </c>
      <c r="G326" s="19">
        <v>4000</v>
      </c>
      <c r="H326" s="19">
        <v>4000</v>
      </c>
    </row>
    <row r="327" spans="1:8" ht="13.5" thickBot="1">
      <c r="A327" s="108" t="s">
        <v>271</v>
      </c>
      <c r="B327" s="80">
        <f aca="true" t="shared" si="34" ref="B327:H327">SUM(B324:B326)</f>
        <v>82417</v>
      </c>
      <c r="C327" s="80">
        <f t="shared" si="34"/>
        <v>85712</v>
      </c>
      <c r="D327" s="80">
        <f t="shared" si="34"/>
        <v>86000</v>
      </c>
      <c r="E327" s="80">
        <f t="shared" si="34"/>
        <v>79434</v>
      </c>
      <c r="F327" s="80">
        <f t="shared" si="34"/>
        <v>86000</v>
      </c>
      <c r="G327" s="80">
        <f t="shared" si="34"/>
        <v>86000</v>
      </c>
      <c r="H327" s="80">
        <f t="shared" si="34"/>
        <v>86000</v>
      </c>
    </row>
    <row r="328" spans="1:8" ht="13.5" thickBot="1">
      <c r="A328" s="132" t="s">
        <v>132</v>
      </c>
      <c r="B328" s="153">
        <f aca="true" t="shared" si="35" ref="B328:H328">SUM(B316,B320,B327)</f>
        <v>107529</v>
      </c>
      <c r="C328" s="153">
        <f t="shared" si="35"/>
        <v>113466</v>
      </c>
      <c r="D328" s="153">
        <f t="shared" si="35"/>
        <v>112700</v>
      </c>
      <c r="E328" s="153">
        <f t="shared" si="35"/>
        <v>103005</v>
      </c>
      <c r="F328" s="153">
        <f t="shared" si="35"/>
        <v>112500</v>
      </c>
      <c r="G328" s="153">
        <f t="shared" si="35"/>
        <v>112500</v>
      </c>
      <c r="H328" s="153">
        <f t="shared" si="35"/>
        <v>112500</v>
      </c>
    </row>
    <row r="329" spans="1:8" ht="13.5" thickBot="1">
      <c r="A329" s="114"/>
      <c r="B329" s="84"/>
      <c r="C329" s="196"/>
      <c r="D329" s="84"/>
      <c r="E329" s="84"/>
      <c r="F329" s="84"/>
      <c r="G329" s="84"/>
      <c r="H329" s="154"/>
    </row>
    <row r="330" spans="1:8" ht="13.5" thickBot="1">
      <c r="A330" s="108" t="s">
        <v>199</v>
      </c>
      <c r="B330" s="155"/>
      <c r="C330" s="195"/>
      <c r="D330" s="155"/>
      <c r="E330" s="155"/>
      <c r="F330" s="155"/>
      <c r="G330" s="155"/>
      <c r="H330" s="156"/>
    </row>
    <row r="331" spans="1:8" ht="12.75">
      <c r="A331" s="85" t="s">
        <v>200</v>
      </c>
      <c r="B331" s="25"/>
      <c r="C331" s="190"/>
      <c r="D331" s="25"/>
      <c r="E331" s="25"/>
      <c r="F331" s="25"/>
      <c r="G331" s="25" t="s">
        <v>16</v>
      </c>
      <c r="H331" s="45"/>
    </row>
    <row r="332" spans="1:8" ht="12.75">
      <c r="A332" s="8" t="s">
        <v>50</v>
      </c>
      <c r="B332" s="2">
        <v>49668</v>
      </c>
      <c r="C332" s="179">
        <v>40097</v>
      </c>
      <c r="D332" s="2">
        <v>51000</v>
      </c>
      <c r="E332" s="2">
        <v>33782</v>
      </c>
      <c r="F332" s="2">
        <v>55000</v>
      </c>
      <c r="G332" s="2">
        <v>55000</v>
      </c>
      <c r="H332" s="2">
        <v>55000</v>
      </c>
    </row>
    <row r="333" spans="1:8" ht="12.75">
      <c r="A333" s="8" t="s">
        <v>51</v>
      </c>
      <c r="B333" s="2">
        <v>7913</v>
      </c>
      <c r="C333" s="179">
        <v>10133</v>
      </c>
      <c r="D333" s="2">
        <v>10500</v>
      </c>
      <c r="E333" s="2">
        <v>9605</v>
      </c>
      <c r="F333" s="2">
        <v>11500</v>
      </c>
      <c r="G333" s="2">
        <v>11500</v>
      </c>
      <c r="H333" s="2">
        <v>11500</v>
      </c>
    </row>
    <row r="334" spans="1:8" ht="12.75">
      <c r="A334" s="8" t="s">
        <v>52</v>
      </c>
      <c r="B334" s="2">
        <v>0</v>
      </c>
      <c r="C334" s="179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.75">
      <c r="A335" s="8" t="s">
        <v>53</v>
      </c>
      <c r="B335" s="2">
        <v>5466</v>
      </c>
      <c r="C335" s="179">
        <v>6460</v>
      </c>
      <c r="D335" s="2">
        <v>6100</v>
      </c>
      <c r="E335" s="2">
        <v>4708</v>
      </c>
      <c r="F335" s="2">
        <v>6100</v>
      </c>
      <c r="G335" s="2">
        <v>6100</v>
      </c>
      <c r="H335" s="2">
        <v>6100</v>
      </c>
    </row>
    <row r="336" spans="1:8" ht="12.75">
      <c r="A336" s="8" t="s">
        <v>54</v>
      </c>
      <c r="B336" s="2">
        <v>777</v>
      </c>
      <c r="C336" s="179">
        <v>170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.75">
      <c r="A337" s="8" t="s">
        <v>55</v>
      </c>
      <c r="B337" s="2">
        <v>855</v>
      </c>
      <c r="C337" s="179">
        <v>966</v>
      </c>
      <c r="D337" s="2">
        <v>1200</v>
      </c>
      <c r="E337" s="2">
        <v>855</v>
      </c>
      <c r="F337" s="2">
        <v>1200</v>
      </c>
      <c r="G337" s="2">
        <v>1200</v>
      </c>
      <c r="H337" s="2">
        <v>1200</v>
      </c>
    </row>
    <row r="338" spans="1:8" ht="12.75">
      <c r="A338" s="8" t="s">
        <v>56</v>
      </c>
      <c r="B338" s="2">
        <v>10767</v>
      </c>
      <c r="C338" s="179">
        <v>9519</v>
      </c>
      <c r="D338" s="2">
        <v>10200</v>
      </c>
      <c r="E338" s="2">
        <v>8291</v>
      </c>
      <c r="F338" s="2">
        <v>11500</v>
      </c>
      <c r="G338" s="2">
        <v>11500</v>
      </c>
      <c r="H338" s="2">
        <v>11500</v>
      </c>
    </row>
    <row r="339" spans="1:8" ht="12.75">
      <c r="A339" s="8" t="s">
        <v>57</v>
      </c>
      <c r="B339" s="2">
        <v>623</v>
      </c>
      <c r="C339" s="179">
        <v>806</v>
      </c>
      <c r="D339" s="2">
        <v>750</v>
      </c>
      <c r="E339" s="2">
        <v>455</v>
      </c>
      <c r="F339" s="2">
        <v>800</v>
      </c>
      <c r="G339" s="2">
        <v>800</v>
      </c>
      <c r="H339" s="2">
        <v>800</v>
      </c>
    </row>
    <row r="340" spans="1:8" ht="12.75">
      <c r="A340" s="8" t="s">
        <v>58</v>
      </c>
      <c r="B340" s="2">
        <v>2286</v>
      </c>
      <c r="C340" s="179">
        <v>1838</v>
      </c>
      <c r="D340" s="2">
        <v>2100</v>
      </c>
      <c r="E340" s="2">
        <v>1619</v>
      </c>
      <c r="F340" s="2">
        <v>2200</v>
      </c>
      <c r="G340" s="2">
        <v>2200</v>
      </c>
      <c r="H340" s="2">
        <v>2200</v>
      </c>
    </row>
    <row r="341" spans="1:8" ht="12.75">
      <c r="A341" s="8" t="s">
        <v>59</v>
      </c>
      <c r="B341" s="2">
        <v>762</v>
      </c>
      <c r="C341" s="179">
        <v>531</v>
      </c>
      <c r="D341" s="2">
        <v>750</v>
      </c>
      <c r="E341" s="2">
        <v>504</v>
      </c>
      <c r="F341" s="2">
        <v>800</v>
      </c>
      <c r="G341" s="2">
        <v>800</v>
      </c>
      <c r="H341" s="2">
        <v>800</v>
      </c>
    </row>
    <row r="342" spans="1:8" ht="12.75">
      <c r="A342" s="8" t="s">
        <v>133</v>
      </c>
      <c r="B342" s="2">
        <v>3640</v>
      </c>
      <c r="C342" s="179">
        <v>3340</v>
      </c>
      <c r="D342" s="2">
        <v>3600</v>
      </c>
      <c r="E342" s="2">
        <v>2723</v>
      </c>
      <c r="F342" s="2">
        <v>3600</v>
      </c>
      <c r="G342" s="2">
        <v>3600</v>
      </c>
      <c r="H342" s="2">
        <v>3600</v>
      </c>
    </row>
    <row r="343" spans="1:8" ht="12.75">
      <c r="A343" s="8" t="s">
        <v>134</v>
      </c>
      <c r="B343" s="2">
        <v>650</v>
      </c>
      <c r="C343" s="179">
        <v>714</v>
      </c>
      <c r="D343" s="2">
        <v>800</v>
      </c>
      <c r="E343" s="2">
        <v>538</v>
      </c>
      <c r="F343" s="2">
        <v>800</v>
      </c>
      <c r="G343" s="2">
        <v>800</v>
      </c>
      <c r="H343" s="2">
        <v>800</v>
      </c>
    </row>
    <row r="344" spans="1:8" ht="12.75">
      <c r="A344" s="8" t="s">
        <v>135</v>
      </c>
      <c r="B344" s="53">
        <v>220</v>
      </c>
      <c r="C344" s="179">
        <v>226</v>
      </c>
      <c r="D344" s="53">
        <v>300</v>
      </c>
      <c r="E344" s="53">
        <v>306</v>
      </c>
      <c r="F344" s="49">
        <v>300</v>
      </c>
      <c r="G344" s="53">
        <v>300</v>
      </c>
      <c r="H344" s="53">
        <v>300</v>
      </c>
    </row>
    <row r="345" spans="1:8" ht="12.75">
      <c r="A345" s="12" t="s">
        <v>60</v>
      </c>
      <c r="B345" s="2">
        <v>5065</v>
      </c>
      <c r="C345" s="214">
        <v>4559</v>
      </c>
      <c r="D345" s="2">
        <v>4500</v>
      </c>
      <c r="E345" s="2">
        <v>3972</v>
      </c>
      <c r="F345" s="2">
        <v>4500</v>
      </c>
      <c r="G345" s="2">
        <v>4500</v>
      </c>
      <c r="H345" s="2">
        <v>4500</v>
      </c>
    </row>
    <row r="346" spans="1:8" ht="12.75">
      <c r="A346" s="8" t="s">
        <v>61</v>
      </c>
      <c r="B346" s="2">
        <v>3549</v>
      </c>
      <c r="C346" s="179">
        <v>2110</v>
      </c>
      <c r="D346" s="2">
        <v>3500</v>
      </c>
      <c r="E346" s="2">
        <v>2939</v>
      </c>
      <c r="F346" s="2">
        <v>3500</v>
      </c>
      <c r="G346" s="2">
        <v>3500</v>
      </c>
      <c r="H346" s="2">
        <v>3500</v>
      </c>
    </row>
    <row r="347" spans="1:8" ht="12.75">
      <c r="A347" s="8" t="s">
        <v>62</v>
      </c>
      <c r="B347" s="2">
        <v>922</v>
      </c>
      <c r="C347" s="179">
        <v>1764</v>
      </c>
      <c r="D347" s="2">
        <v>1500</v>
      </c>
      <c r="E347" s="2">
        <v>838</v>
      </c>
      <c r="F347" s="2">
        <v>1000</v>
      </c>
      <c r="G347" s="2">
        <v>1000</v>
      </c>
      <c r="H347" s="2">
        <v>1000</v>
      </c>
    </row>
    <row r="348" spans="1:8" ht="12.75">
      <c r="A348" s="8" t="s">
        <v>148</v>
      </c>
      <c r="B348" s="2">
        <v>19902</v>
      </c>
      <c r="C348" s="179">
        <v>5785</v>
      </c>
      <c r="D348" s="2">
        <v>5200</v>
      </c>
      <c r="E348" s="2">
        <v>12554</v>
      </c>
      <c r="F348" s="2">
        <v>4000</v>
      </c>
      <c r="G348" s="2">
        <v>0</v>
      </c>
      <c r="H348" s="2">
        <v>0</v>
      </c>
    </row>
    <row r="349" spans="1:8" ht="12.75">
      <c r="A349" s="18" t="s">
        <v>136</v>
      </c>
      <c r="B349" s="19">
        <v>748</v>
      </c>
      <c r="C349" s="180">
        <v>1000</v>
      </c>
      <c r="D349" s="19">
        <v>800</v>
      </c>
      <c r="E349" s="19">
        <v>1400</v>
      </c>
      <c r="F349" s="19">
        <v>1000</v>
      </c>
      <c r="G349" s="19">
        <v>1000</v>
      </c>
      <c r="H349" s="19">
        <v>1000</v>
      </c>
    </row>
    <row r="350" spans="1:8" ht="12.75">
      <c r="A350" s="8" t="s">
        <v>63</v>
      </c>
      <c r="B350" s="2">
        <v>1772</v>
      </c>
      <c r="C350" s="179">
        <v>3600</v>
      </c>
      <c r="D350" s="2">
        <v>2500</v>
      </c>
      <c r="E350" s="2">
        <v>4035</v>
      </c>
      <c r="F350" s="2">
        <v>2500</v>
      </c>
      <c r="G350" s="2">
        <v>2500</v>
      </c>
      <c r="H350" s="2">
        <v>2500</v>
      </c>
    </row>
    <row r="351" spans="1:8" ht="12.75">
      <c r="A351" s="8" t="s">
        <v>64</v>
      </c>
      <c r="B351" s="2">
        <v>1670</v>
      </c>
      <c r="C351" s="179">
        <v>2743</v>
      </c>
      <c r="D351" s="2">
        <v>1900</v>
      </c>
      <c r="E351" s="2">
        <v>3096</v>
      </c>
      <c r="F351" s="2">
        <v>2500</v>
      </c>
      <c r="G351" s="2">
        <v>2500</v>
      </c>
      <c r="H351" s="2">
        <v>2500</v>
      </c>
    </row>
    <row r="352" spans="1:8" ht="12.75">
      <c r="A352" s="8" t="s">
        <v>65</v>
      </c>
      <c r="B352" s="2">
        <v>606</v>
      </c>
      <c r="C352" s="179">
        <v>373</v>
      </c>
      <c r="D352" s="2">
        <v>600</v>
      </c>
      <c r="E352" s="2">
        <v>457</v>
      </c>
      <c r="F352" s="2">
        <v>600</v>
      </c>
      <c r="G352" s="2">
        <v>600</v>
      </c>
      <c r="H352" s="2">
        <v>600</v>
      </c>
    </row>
    <row r="353" spans="1:8" ht="12.75">
      <c r="A353" s="8" t="s">
        <v>67</v>
      </c>
      <c r="B353" s="19">
        <v>0</v>
      </c>
      <c r="C353" s="180">
        <v>73</v>
      </c>
      <c r="D353" s="19">
        <v>0</v>
      </c>
      <c r="E353" s="19">
        <v>0</v>
      </c>
      <c r="F353" s="19">
        <v>1000</v>
      </c>
      <c r="G353" s="19">
        <v>0</v>
      </c>
      <c r="H353" s="19">
        <v>0</v>
      </c>
    </row>
    <row r="354" spans="1:8" ht="12.75">
      <c r="A354" s="18" t="s">
        <v>250</v>
      </c>
      <c r="B354" s="19">
        <v>0</v>
      </c>
      <c r="C354" s="180">
        <v>0</v>
      </c>
      <c r="D354" s="19">
        <v>0</v>
      </c>
      <c r="E354" s="19">
        <v>0</v>
      </c>
      <c r="F354" s="19">
        <v>15200</v>
      </c>
      <c r="G354" s="19">
        <v>0</v>
      </c>
      <c r="H354" s="19">
        <v>0</v>
      </c>
    </row>
    <row r="355" spans="1:8" ht="12.75">
      <c r="A355" s="18" t="s">
        <v>251</v>
      </c>
      <c r="B355" s="19">
        <v>0</v>
      </c>
      <c r="C355" s="180">
        <v>0</v>
      </c>
      <c r="D355" s="19">
        <v>0</v>
      </c>
      <c r="E355" s="19">
        <v>0</v>
      </c>
      <c r="F355" s="19">
        <v>500</v>
      </c>
      <c r="G355" s="19">
        <v>0</v>
      </c>
      <c r="H355" s="19">
        <v>0</v>
      </c>
    </row>
    <row r="356" spans="1:8" ht="12.75">
      <c r="A356" s="18"/>
      <c r="B356" s="19"/>
      <c r="C356" s="180"/>
      <c r="D356" s="19"/>
      <c r="E356" s="19"/>
      <c r="F356" s="19"/>
      <c r="G356" s="19"/>
      <c r="H356" s="19"/>
    </row>
    <row r="357" spans="1:8" ht="13.5" thickBot="1">
      <c r="A357" s="18" t="s">
        <v>16</v>
      </c>
      <c r="B357" s="19"/>
      <c r="C357" s="180"/>
      <c r="D357" s="19" t="s">
        <v>16</v>
      </c>
      <c r="E357" s="19" t="s">
        <v>16</v>
      </c>
      <c r="F357" s="19" t="s">
        <v>16</v>
      </c>
      <c r="G357" s="19" t="s">
        <v>16</v>
      </c>
      <c r="H357" s="19" t="s">
        <v>16</v>
      </c>
    </row>
    <row r="358" spans="1:8" ht="13.5" thickBot="1">
      <c r="A358" s="108" t="s">
        <v>270</v>
      </c>
      <c r="B358" s="80">
        <f aca="true" t="shared" si="36" ref="B358:H358">SUM(B332:B357)</f>
        <v>117861</v>
      </c>
      <c r="C358" s="80">
        <f t="shared" si="36"/>
        <v>96807</v>
      </c>
      <c r="D358" s="80">
        <f t="shared" si="36"/>
        <v>107800</v>
      </c>
      <c r="E358" s="80">
        <f t="shared" si="36"/>
        <v>92677</v>
      </c>
      <c r="F358" s="80">
        <f t="shared" si="36"/>
        <v>130100</v>
      </c>
      <c r="G358" s="80">
        <f t="shared" si="36"/>
        <v>109400</v>
      </c>
      <c r="H358" s="80">
        <f t="shared" si="36"/>
        <v>109400</v>
      </c>
    </row>
    <row r="359" spans="1:8" ht="12.75">
      <c r="A359" s="82" t="s">
        <v>137</v>
      </c>
      <c r="B359" s="121"/>
      <c r="C359" s="189"/>
      <c r="D359" s="121"/>
      <c r="E359" s="121"/>
      <c r="F359" s="121"/>
      <c r="G359" s="121"/>
      <c r="H359" s="121" t="s">
        <v>16</v>
      </c>
    </row>
    <row r="360" spans="1:8" ht="13.5" thickBot="1">
      <c r="A360" s="115" t="s">
        <v>138</v>
      </c>
      <c r="B360" s="107">
        <v>9384</v>
      </c>
      <c r="C360" s="197">
        <v>8602</v>
      </c>
      <c r="D360" s="107">
        <v>10000</v>
      </c>
      <c r="E360" s="107">
        <v>8602</v>
      </c>
      <c r="F360" s="107">
        <v>10000</v>
      </c>
      <c r="G360" s="107">
        <v>10000</v>
      </c>
      <c r="H360" s="107">
        <v>10000</v>
      </c>
    </row>
    <row r="361" spans="1:8" ht="13.5" thickBot="1">
      <c r="A361" s="108" t="s">
        <v>269</v>
      </c>
      <c r="B361" s="84">
        <v>9384</v>
      </c>
      <c r="C361" s="195">
        <v>8602</v>
      </c>
      <c r="D361" s="84">
        <v>10000</v>
      </c>
      <c r="E361" s="84">
        <v>8602</v>
      </c>
      <c r="F361" s="84">
        <v>10000</v>
      </c>
      <c r="G361" s="84">
        <v>10000</v>
      </c>
      <c r="H361" s="84">
        <v>10000</v>
      </c>
    </row>
    <row r="362" spans="1:8" ht="13.5" thickBot="1">
      <c r="A362" s="91" t="s">
        <v>139</v>
      </c>
      <c r="B362" s="92">
        <f aca="true" t="shared" si="37" ref="B362:H362">SUM(B358,B361)</f>
        <v>127245</v>
      </c>
      <c r="C362" s="92">
        <f t="shared" si="37"/>
        <v>105409</v>
      </c>
      <c r="D362" s="92">
        <f t="shared" si="37"/>
        <v>117800</v>
      </c>
      <c r="E362" s="92">
        <f t="shared" si="37"/>
        <v>101279</v>
      </c>
      <c r="F362" s="92">
        <f t="shared" si="37"/>
        <v>140100</v>
      </c>
      <c r="G362" s="92">
        <f t="shared" si="37"/>
        <v>119400</v>
      </c>
      <c r="H362" s="92">
        <f t="shared" si="37"/>
        <v>119400</v>
      </c>
    </row>
    <row r="363" spans="1:8" ht="26.25" thickBot="1">
      <c r="A363" s="114" t="s">
        <v>69</v>
      </c>
      <c r="B363" s="149" t="s">
        <v>178</v>
      </c>
      <c r="C363" s="196" t="s">
        <v>179</v>
      </c>
      <c r="D363" s="149" t="s">
        <v>165</v>
      </c>
      <c r="E363" s="149" t="s">
        <v>149</v>
      </c>
      <c r="F363" s="149" t="s">
        <v>147</v>
      </c>
      <c r="G363" s="149" t="s">
        <v>145</v>
      </c>
      <c r="H363" s="150" t="s">
        <v>150</v>
      </c>
    </row>
    <row r="364" spans="1:8" ht="12.75">
      <c r="A364" s="232" t="s">
        <v>140</v>
      </c>
      <c r="B364" s="233"/>
      <c r="C364" s="234"/>
      <c r="D364" s="233"/>
      <c r="E364" s="233"/>
      <c r="F364" s="233"/>
      <c r="G364" s="233"/>
      <c r="H364" s="131"/>
    </row>
    <row r="365" spans="1:8" ht="12.75">
      <c r="A365" s="157" t="s">
        <v>141</v>
      </c>
      <c r="B365" s="38">
        <v>34419</v>
      </c>
      <c r="C365" s="212">
        <v>15780</v>
      </c>
      <c r="D365" s="38">
        <v>57613</v>
      </c>
      <c r="E365" s="38">
        <v>65849</v>
      </c>
      <c r="F365" s="38">
        <v>120000</v>
      </c>
      <c r="G365" s="38">
        <v>140000</v>
      </c>
      <c r="H365" s="38">
        <v>140000</v>
      </c>
    </row>
    <row r="366" spans="1:8" ht="13.5" thickBot="1">
      <c r="A366" s="158" t="s">
        <v>268</v>
      </c>
      <c r="B366" s="148">
        <v>34419</v>
      </c>
      <c r="C366" s="210">
        <v>15780</v>
      </c>
      <c r="D366" s="148">
        <v>57613</v>
      </c>
      <c r="E366" s="148">
        <v>65849</v>
      </c>
      <c r="F366" s="148">
        <v>120000</v>
      </c>
      <c r="G366" s="172">
        <v>140000</v>
      </c>
      <c r="H366" s="172">
        <v>140000</v>
      </c>
    </row>
    <row r="367" spans="1:8" ht="13.5" thickBot="1">
      <c r="A367" s="159"/>
      <c r="B367" s="32"/>
      <c r="C367" s="211"/>
      <c r="D367" s="32"/>
      <c r="E367" s="32"/>
      <c r="F367" s="32"/>
      <c r="G367" s="32"/>
      <c r="H367" s="32"/>
    </row>
    <row r="368" spans="1:8" ht="12.75">
      <c r="A368" s="230" t="s">
        <v>142</v>
      </c>
      <c r="B368" s="231">
        <f aca="true" t="shared" si="38" ref="B368:H368">SUM(B104,B131,B151,B191,B206,B220,B224,B245,B265,B300,B308,B328,B362,B366)</f>
        <v>924635</v>
      </c>
      <c r="C368" s="231">
        <f t="shared" si="38"/>
        <v>939733</v>
      </c>
      <c r="D368" s="231">
        <f t="shared" si="38"/>
        <v>983600</v>
      </c>
      <c r="E368" s="231">
        <f t="shared" si="38"/>
        <v>461326</v>
      </c>
      <c r="F368" s="231">
        <f t="shared" si="38"/>
        <v>1116987</v>
      </c>
      <c r="G368" s="231">
        <f t="shared" si="38"/>
        <v>1108287</v>
      </c>
      <c r="H368" s="163">
        <f t="shared" si="38"/>
        <v>1108287</v>
      </c>
    </row>
    <row r="369" spans="1:8" ht="12.75">
      <c r="A369" s="93"/>
      <c r="B369" s="94"/>
      <c r="C369" s="93"/>
      <c r="D369" s="94"/>
      <c r="E369" s="94"/>
      <c r="F369" s="94"/>
      <c r="G369" s="94"/>
      <c r="H369" s="94"/>
    </row>
    <row r="370" spans="1:8" ht="12.75">
      <c r="A370" s="93" t="s">
        <v>16</v>
      </c>
      <c r="B370" s="94"/>
      <c r="C370" s="93"/>
      <c r="D370" s="94" t="s">
        <v>16</v>
      </c>
      <c r="E370" s="94"/>
      <c r="F370" s="94" t="s">
        <v>16</v>
      </c>
      <c r="G370" s="94" t="s">
        <v>16</v>
      </c>
      <c r="H370" s="94" t="s">
        <v>16</v>
      </c>
    </row>
    <row r="371" spans="1:8" ht="12.75">
      <c r="A371" s="93" t="s">
        <v>253</v>
      </c>
      <c r="B371" s="94" t="s">
        <v>16</v>
      </c>
      <c r="C371" s="93"/>
      <c r="D371" s="128">
        <v>1162390</v>
      </c>
      <c r="E371" s="94" t="s">
        <v>16</v>
      </c>
      <c r="F371" s="128">
        <v>1246710</v>
      </c>
      <c r="G371" s="128">
        <v>1245554</v>
      </c>
      <c r="H371" s="128">
        <v>1245554</v>
      </c>
    </row>
    <row r="372" spans="1:8" ht="12.75">
      <c r="A372" s="93" t="s">
        <v>254</v>
      </c>
      <c r="B372" s="38" t="s">
        <v>16</v>
      </c>
      <c r="C372" s="93"/>
      <c r="D372" s="128">
        <v>983600</v>
      </c>
      <c r="E372" s="38" t="s">
        <v>16</v>
      </c>
      <c r="F372" s="38">
        <v>1116987</v>
      </c>
      <c r="G372" s="38">
        <v>1108287</v>
      </c>
      <c r="H372" s="38">
        <v>1108287</v>
      </c>
    </row>
    <row r="373" spans="1:8" ht="12.75">
      <c r="A373" s="93" t="s">
        <v>248</v>
      </c>
      <c r="B373" s="165" t="s">
        <v>16</v>
      </c>
      <c r="C373" s="93"/>
      <c r="D373" s="94">
        <v>178790</v>
      </c>
      <c r="E373" s="165" t="s">
        <v>16</v>
      </c>
      <c r="F373" s="94">
        <v>129723</v>
      </c>
      <c r="G373" s="94">
        <v>137267</v>
      </c>
      <c r="H373" s="94">
        <v>137267</v>
      </c>
    </row>
    <row r="374" spans="1:8" ht="12.75">
      <c r="A374" s="93" t="s">
        <v>16</v>
      </c>
      <c r="B374" s="38" t="s">
        <v>16</v>
      </c>
      <c r="C374" s="93"/>
      <c r="D374" s="38" t="s">
        <v>16</v>
      </c>
      <c r="E374" s="38" t="s">
        <v>16</v>
      </c>
      <c r="F374" s="38" t="s">
        <v>16</v>
      </c>
      <c r="G374" s="38"/>
      <c r="H374" s="38"/>
    </row>
    <row r="375" spans="1:8" ht="12.75">
      <c r="A375" s="164"/>
      <c r="B375" s="38"/>
      <c r="C375" s="164"/>
      <c r="D375" s="38"/>
      <c r="E375" s="38"/>
      <c r="F375" s="38"/>
      <c r="G375" s="38"/>
      <c r="H375" s="38"/>
    </row>
    <row r="376" spans="1:3" ht="12.75">
      <c r="A376" s="166" t="s">
        <v>294</v>
      </c>
      <c r="C376" s="166"/>
    </row>
    <row r="377" spans="1:3" ht="12.75">
      <c r="A377" s="164" t="s">
        <v>16</v>
      </c>
      <c r="C377" s="164"/>
    </row>
    <row r="378" spans="1:7" ht="12.75">
      <c r="A378" s="30" t="s">
        <v>292</v>
      </c>
      <c r="B378" s="32"/>
      <c r="C378" s="29"/>
      <c r="D378" s="32"/>
      <c r="E378" s="32"/>
      <c r="F378" s="32" t="s">
        <v>293</v>
      </c>
      <c r="G378" s="32"/>
    </row>
  </sheetData>
  <sheetProtection/>
  <printOptions/>
  <pageMargins left="0.75" right="0.75" top="1" bottom="1" header="0.4921259845" footer="0.4921259845"/>
  <pageSetup horizontalDpi="200" verticalDpi="200" orientation="landscape" paperSize="9" scale="79" r:id="rId1"/>
  <headerFooter alignWithMargins="0">
    <oddFooter>&amp;CStránka &amp;P</oddFooter>
  </headerFooter>
  <rowBreaks count="10" manualBreakCount="10">
    <brk id="39" max="7" man="1"/>
    <brk id="71" max="7" man="1"/>
    <brk id="104" max="7" man="1"/>
    <brk id="140" max="7" man="1"/>
    <brk id="178" max="7" man="1"/>
    <brk id="213" max="7" man="1"/>
    <brk id="245" max="7" man="1"/>
    <brk id="283" max="7" man="1"/>
    <brk id="321" max="7" man="1"/>
    <brk id="3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Žaneta Gogolová</cp:lastModifiedBy>
  <cp:lastPrinted>2015-04-29T07:19:31Z</cp:lastPrinted>
  <dcterms:created xsi:type="dcterms:W3CDTF">2011-08-15T21:57:39Z</dcterms:created>
  <dcterms:modified xsi:type="dcterms:W3CDTF">2015-05-27T07:44:46Z</dcterms:modified>
  <cp:category/>
  <cp:version/>
  <cp:contentType/>
  <cp:contentStatus/>
</cp:coreProperties>
</file>